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.vincent\Documents\Accreditation documents\Press by number\PAR Press by Number Launch\"/>
    </mc:Choice>
  </mc:AlternateContent>
  <xr:revisionPtr revIDLastSave="0" documentId="8_{195658A7-811B-41DC-A278-F99AB03C1973}" xr6:coauthVersionLast="43" xr6:coauthVersionMax="43" xr10:uidLastSave="{00000000-0000-0000-0000-000000000000}"/>
  <workbookProtection workbookAlgorithmName="SHA-512" workbookHashValue="h/AAprFy2R5I1MVYqsfgNmwRIX5ZRC4RFl+bddUfHuX7jx5b7YAYCeuOCM52mdDWfx5QSTHye/rO4klftIoRTQ==" workbookSaltValue="bA5Xiv/PX6to2X6xSnV5bA==" workbookSpinCount="100000" lockStructure="1"/>
  <bookViews>
    <workbookView xWindow="-110" yWindow="-110" windowWidth="19420" windowHeight="10420" xr2:uid="{3F4833DC-DC76-4789-BFEF-DCDD3330F6D6}"/>
  </bookViews>
  <sheets>
    <sheet name="Language" sheetId="1" r:id="rId1"/>
    <sheet name="Press by Number" sheetId="2" r:id="rId2"/>
    <sheet name="NPC List" sheetId="4" state="hidden" r:id="rId3"/>
    <sheet name="Translation" sheetId="3" state="hidden" r:id="rId4"/>
  </sheets>
  <definedNames>
    <definedName name="_xlnm.Print_Area" localSheetId="0">Language!$A$1:$G$11</definedName>
    <definedName name="_xlnm.Print_Area" localSheetId="1">'Press by Number'!$A$1:$T$216</definedName>
    <definedName name="_xlnm.Print_Titles" localSheetId="1">'Press by Number'!$A:$D,'Press by Number'!$13:$14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F8" i="1"/>
  <c r="B5" i="1"/>
  <c r="H9" i="2"/>
  <c r="E8" i="1"/>
  <c r="H10" i="2"/>
  <c r="F11" i="2"/>
  <c r="G11" i="2"/>
  <c r="E11" i="2"/>
  <c r="B10" i="2"/>
  <c r="C13" i="2"/>
  <c r="B14" i="2"/>
  <c r="C14" i="2"/>
  <c r="H13" i="2"/>
  <c r="S14" i="2"/>
  <c r="R14" i="2"/>
  <c r="Q14" i="2"/>
  <c r="P14" i="2"/>
  <c r="O14" i="2"/>
  <c r="O13" i="2"/>
  <c r="N14" i="2"/>
  <c r="M14" i="2"/>
  <c r="L14" i="2"/>
  <c r="K14" i="2"/>
  <c r="J14" i="2"/>
  <c r="I14" i="2"/>
  <c r="H14" i="2"/>
  <c r="C15" i="2"/>
  <c r="B11" i="2"/>
  <c r="E13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C7" i="2"/>
  <c r="C10" i="2"/>
  <c r="B5" i="2"/>
  <c r="E9" i="1"/>
  <c r="E9" i="2"/>
  <c r="C11" i="2"/>
  <c r="F9" i="1"/>
</calcChain>
</file>

<file path=xl/sharedStrings.xml><?xml version="1.0" encoding="utf-8"?>
<sst xmlns="http://schemas.openxmlformats.org/spreadsheetml/2006/main" count="314" uniqueCount="301">
  <si>
    <t>東京オリンピック･パラリンピック競技大会組織委員会</t>
    <phoneticPr fontId="7"/>
  </si>
  <si>
    <t>Tokyo Organising Committee of the Olympic and Paralympic Games</t>
  </si>
  <si>
    <t>Choose your language:</t>
  </si>
  <si>
    <t>English</t>
  </si>
  <si>
    <t>Choisissez votre langue:</t>
  </si>
  <si>
    <t>言語をお選び下さい:</t>
  </si>
  <si>
    <t>Elige tu idioma:</t>
  </si>
  <si>
    <t>E</t>
  </si>
  <si>
    <t>EP</t>
  </si>
  <si>
    <t>ET</t>
  </si>
  <si>
    <t>The Tokyo Daily Times</t>
  </si>
  <si>
    <t>123 Main Street</t>
  </si>
  <si>
    <t>Chuo-ku</t>
  </si>
  <si>
    <t>Tokyo</t>
  </si>
  <si>
    <t>130-1234</t>
  </si>
  <si>
    <t>Japan</t>
  </si>
  <si>
    <t>+81-10-1234-5678</t>
  </si>
  <si>
    <t>example@example.jp</t>
  </si>
  <si>
    <t>Yamada</t>
  </si>
  <si>
    <t>Taro</t>
  </si>
  <si>
    <t>Sport Desk Manager</t>
  </si>
  <si>
    <t>+81-10-1234-7890</t>
  </si>
  <si>
    <t>AFG - Afghanistan</t>
  </si>
  <si>
    <t>ALG - Algeria</t>
  </si>
  <si>
    <t>AND - Andorra</t>
  </si>
  <si>
    <t>ANG - Angola</t>
  </si>
  <si>
    <t>ANT - Antigua and Barbuda</t>
  </si>
  <si>
    <t>ARG - Argentina</t>
  </si>
  <si>
    <t>ARM - Armenia</t>
  </si>
  <si>
    <t>ARU - Aruba</t>
  </si>
  <si>
    <t>AUS - Australia</t>
  </si>
  <si>
    <t>AUT - Austria</t>
  </si>
  <si>
    <t>AZE - Azerbaijan</t>
  </si>
  <si>
    <t>BAR - Barbados</t>
  </si>
  <si>
    <t>BDI - Burundi</t>
  </si>
  <si>
    <t>BEL - Belgium</t>
  </si>
  <si>
    <t>BEN - Benin</t>
  </si>
  <si>
    <t>BER - Bermuda</t>
  </si>
  <si>
    <t>BHU - Bhutan</t>
  </si>
  <si>
    <t>BIH - Bosnia and Herzegovina</t>
  </si>
  <si>
    <t>BLR - Belarus</t>
  </si>
  <si>
    <t>BOT - Botswana</t>
  </si>
  <si>
    <t>BRA - Brazil</t>
  </si>
  <si>
    <t>BRN - Bahrain</t>
  </si>
  <si>
    <t>BRU - Brunei Darussalam</t>
  </si>
  <si>
    <t>BUL - Bulgaria</t>
  </si>
  <si>
    <t>BUR - Burkina Faso</t>
  </si>
  <si>
    <t>CAF - Central African Republic</t>
  </si>
  <si>
    <t>CAM - Cambodia</t>
  </si>
  <si>
    <t>CAN - Canada</t>
  </si>
  <si>
    <t>CGO - Congo</t>
  </si>
  <si>
    <t>CHI - Chile</t>
  </si>
  <si>
    <t>CHN - China, People's Republic of</t>
  </si>
  <si>
    <t>CIV - Côte d'Ivoire</t>
  </si>
  <si>
    <t>CMR - Cameroon</t>
  </si>
  <si>
    <t>COD - Democratic Republic of the Congo</t>
  </si>
  <si>
    <t>COL - Colombia</t>
  </si>
  <si>
    <t>COM - Comoros</t>
  </si>
  <si>
    <t>CPV - Cape Verde</t>
  </si>
  <si>
    <t>CRC - Costa Rica</t>
  </si>
  <si>
    <t>CRO - Croatia</t>
  </si>
  <si>
    <t>CUB - Cuba</t>
  </si>
  <si>
    <t>CYP - Cyprus</t>
  </si>
  <si>
    <t>CZE - Czech Republic</t>
  </si>
  <si>
    <t>DEN - Denmark</t>
  </si>
  <si>
    <t>DJI - Djibouti</t>
  </si>
  <si>
    <t>DOM - Dominican Republic</t>
  </si>
  <si>
    <t>ECU - Ecuador</t>
  </si>
  <si>
    <t>EGY - Egypt</t>
  </si>
  <si>
    <t>ESA - El Salvador</t>
  </si>
  <si>
    <t>ESP - Spain</t>
  </si>
  <si>
    <t>EST - Estonia</t>
  </si>
  <si>
    <t>ETH - Ethiopia</t>
  </si>
  <si>
    <t>FIJ - Fiji</t>
  </si>
  <si>
    <t>FIN - Finland</t>
  </si>
  <si>
    <t>FRA - France</t>
  </si>
  <si>
    <t>FRO - Faroe Islands</t>
  </si>
  <si>
    <t>GAB - Gabon</t>
  </si>
  <si>
    <t>GAM - Gambia</t>
  </si>
  <si>
    <t>GBR - Great Britain</t>
  </si>
  <si>
    <t>GBS - Guinea-Bissau</t>
  </si>
  <si>
    <t>GEO - Georgia</t>
  </si>
  <si>
    <t>GER - Germany</t>
  </si>
  <si>
    <t>GHA - Ghana</t>
  </si>
  <si>
    <t>GRE - Greece</t>
  </si>
  <si>
    <t>GRN - Grenada</t>
  </si>
  <si>
    <t>GUA - Guatemala</t>
  </si>
  <si>
    <t>GUI - Guinea</t>
  </si>
  <si>
    <t>GUY - Guyana</t>
  </si>
  <si>
    <t>HAI - Haiti</t>
  </si>
  <si>
    <t>HKG - Hong Kong, China</t>
  </si>
  <si>
    <t>HON - Honduras</t>
  </si>
  <si>
    <t>HUN - Hungary</t>
  </si>
  <si>
    <t>INA - Indonesia</t>
  </si>
  <si>
    <t>IND - India</t>
  </si>
  <si>
    <t>IRI - Islamic Republic of Iran</t>
  </si>
  <si>
    <t>IRL - Ireland</t>
  </si>
  <si>
    <t>IRQ - Iraq</t>
  </si>
  <si>
    <t>ISL - Iceland</t>
  </si>
  <si>
    <t>ISR - Israel</t>
  </si>
  <si>
    <t>ISV - Virgin Islands, US</t>
  </si>
  <si>
    <t>ITA - Italy</t>
  </si>
  <si>
    <t>JAM - Jamaica</t>
  </si>
  <si>
    <t>JOR - Jordan</t>
  </si>
  <si>
    <t>JPN - Japan</t>
  </si>
  <si>
    <t>KAZ - Kazakhstan</t>
  </si>
  <si>
    <t>KEN - Kenya</t>
  </si>
  <si>
    <t>KGZ - Kyrgyzstan</t>
  </si>
  <si>
    <t>KIR - Kiribati</t>
  </si>
  <si>
    <t>KOR - Republic of Korea</t>
  </si>
  <si>
    <t>KSA - Saudi Arabia</t>
  </si>
  <si>
    <t>KUW - Kuwait</t>
  </si>
  <si>
    <t>LAO - Lao People's Democratic Republic</t>
  </si>
  <si>
    <t>LAT - Latvia</t>
  </si>
  <si>
    <t>LBA - Libya</t>
  </si>
  <si>
    <t>LBN - Lebanon</t>
  </si>
  <si>
    <t>LBR - Liberia</t>
  </si>
  <si>
    <t>LES - Lesotho</t>
  </si>
  <si>
    <t>LIE - Liechtenstein</t>
  </si>
  <si>
    <t>LTU - Lithuania</t>
  </si>
  <si>
    <t>LUX - Luxembourg</t>
  </si>
  <si>
    <t>MAC - Macao, China</t>
  </si>
  <si>
    <t>MAD - Madagascar</t>
  </si>
  <si>
    <t>MAR - Morocco</t>
  </si>
  <si>
    <t>MAS - Malaysia</t>
  </si>
  <si>
    <t>MAW - Malawi</t>
  </si>
  <si>
    <t>MDA - Republic of Moldova</t>
  </si>
  <si>
    <t>MEX - Mexico</t>
  </si>
  <si>
    <t>MGL - Mongolia</t>
  </si>
  <si>
    <t>MKD - North Macedonia</t>
  </si>
  <si>
    <t>MLI - Mali</t>
  </si>
  <si>
    <t>MLT - Malta</t>
  </si>
  <si>
    <t>MNE - Montenegro</t>
  </si>
  <si>
    <t>MOZ - Mozambique</t>
  </si>
  <si>
    <t>MRI - Mauritius</t>
  </si>
  <si>
    <t>MYA - Myanmar</t>
  </si>
  <si>
    <t>NAM - Namibia</t>
  </si>
  <si>
    <t>NCA - Nicaragua</t>
  </si>
  <si>
    <t>NED - Netherlands</t>
  </si>
  <si>
    <t>NEP - Nepal</t>
  </si>
  <si>
    <t>NGR - Nigeria</t>
  </si>
  <si>
    <t>NIG - Niger</t>
  </si>
  <si>
    <t>NOR - Norway</t>
  </si>
  <si>
    <t>NZL - New Zealand</t>
  </si>
  <si>
    <t>OMA - Oman</t>
  </si>
  <si>
    <t>PAK - Pakistan</t>
  </si>
  <si>
    <t>PAN - Panama</t>
  </si>
  <si>
    <t>PAR - Paraguay</t>
  </si>
  <si>
    <t>PER - Peru</t>
  </si>
  <si>
    <t>PHI - Philippines</t>
  </si>
  <si>
    <t>PLE - Palestine</t>
  </si>
  <si>
    <t>PNG - Papua New Guinea</t>
  </si>
  <si>
    <t>POL - Poland</t>
  </si>
  <si>
    <t>POR - Portugal</t>
  </si>
  <si>
    <t>PRK - Democratic People's Republic of Korea</t>
  </si>
  <si>
    <t>PUR - Puerto Rico</t>
  </si>
  <si>
    <t>QAT - Qatar</t>
  </si>
  <si>
    <t>ROU - Romania</t>
  </si>
  <si>
    <t>RSA - South Africa</t>
  </si>
  <si>
    <t>RUS - Russian Federation</t>
  </si>
  <si>
    <t>RWA - Rwanda</t>
  </si>
  <si>
    <t>SAM - Samoa</t>
  </si>
  <si>
    <t>SEN - Senegal</t>
  </si>
  <si>
    <t>SEY - Seychelles</t>
  </si>
  <si>
    <t>SGP - Singapore</t>
  </si>
  <si>
    <t>SLE - Sierra Leone</t>
  </si>
  <si>
    <t>SLO - Slovenia</t>
  </si>
  <si>
    <t>SMR - San Marino</t>
  </si>
  <si>
    <t>SOL - Solomon Islands</t>
  </si>
  <si>
    <t>SOM - Somalia</t>
  </si>
  <si>
    <t>SRB - Serbia</t>
  </si>
  <si>
    <t>SRI - Sri Lanka</t>
  </si>
  <si>
    <t>STP - Sao Tome and Principe</t>
  </si>
  <si>
    <t>SUD - Sudan</t>
  </si>
  <si>
    <t>SUI - Switzerland</t>
  </si>
  <si>
    <t>SUR - Suriname</t>
  </si>
  <si>
    <t>SVK - Slovakia</t>
  </si>
  <si>
    <t>SWE - Sweden</t>
  </si>
  <si>
    <t>SYR - Syrian Arab Republic</t>
  </si>
  <si>
    <t>TAN - United Republic of Tanzania</t>
  </si>
  <si>
    <t>TGA - Tonga</t>
  </si>
  <si>
    <t>THA - Thailand</t>
  </si>
  <si>
    <t>TJK - Tajikistan</t>
  </si>
  <si>
    <t>TKM - Turkmenistan</t>
  </si>
  <si>
    <t>TLS - Democratic Rep. of Timor-Leste</t>
  </si>
  <si>
    <t>TOG - Togo</t>
  </si>
  <si>
    <t>TPE - Chinese Taipei</t>
  </si>
  <si>
    <t>TTO - Trinidad and Tobago</t>
  </si>
  <si>
    <t>TUN - Tunisia</t>
  </si>
  <si>
    <t>TUR - Turkey</t>
  </si>
  <si>
    <t>UAE - United Arab Emirates</t>
  </si>
  <si>
    <t>UGA - Uganda</t>
  </si>
  <si>
    <t>UKR - Ukraine</t>
  </si>
  <si>
    <t>URU - Uruguay</t>
  </si>
  <si>
    <t>USA - United States of America</t>
  </si>
  <si>
    <t>UZB - Uzbekistan</t>
  </si>
  <si>
    <t>VAN - Vanuatu</t>
  </si>
  <si>
    <t>VEN - Venezuela</t>
  </si>
  <si>
    <t>VIE - Vietnam</t>
  </si>
  <si>
    <t>VIN - Saint Vincent and the Grenadines</t>
  </si>
  <si>
    <t>YEM - Yemen</t>
  </si>
  <si>
    <t>ZAM - Zambia</t>
  </si>
  <si>
    <t>ZIM - Zimbabwe</t>
  </si>
  <si>
    <t>Language Droplist Options</t>
  </si>
  <si>
    <t>Français</t>
  </si>
  <si>
    <t>日本語</t>
    <rPh sb="0" eb="3">
      <t>ニホンゴ</t>
    </rPh>
    <phoneticPr fontId="7"/>
  </si>
  <si>
    <t>Español</t>
  </si>
  <si>
    <t>Press by Number Form for National Paralympic Committees</t>
  </si>
  <si>
    <t>Formulaire de Presse par Nombre pour les Comités Nationaux Paralympiques</t>
  </si>
  <si>
    <r>
      <rPr>
        <sz val="11"/>
        <color theme="1"/>
        <rFont val="Arial"/>
        <family val="2"/>
      </rPr>
      <t xml:space="preserve">Press by Number </t>
    </r>
    <r>
      <rPr>
        <sz val="11"/>
        <color theme="1"/>
        <rFont val="ＭＳ ゴシック"/>
        <family val="2"/>
        <charset val="128"/>
      </rPr>
      <t>フォーム（国内パラリンピック委員会）</t>
    </r>
  </si>
  <si>
    <t>Formulario de prensa por número para Comités Paralímpicos Nacionales</t>
  </si>
  <si>
    <t>National Paralympic Committee</t>
  </si>
  <si>
    <t>Comité National Paralympique</t>
  </si>
  <si>
    <t>国内パラリンピック委員会</t>
  </si>
  <si>
    <t>Comité Paralímpico Nacional</t>
  </si>
  <si>
    <t>Number of representatives by category</t>
  </si>
  <si>
    <t>Nombre de représentants par catégorie</t>
  </si>
  <si>
    <t>カテゴリごとの人数</t>
    <rPh sb="7" eb="9">
      <t>ニンズウ</t>
    </rPh>
    <phoneticPr fontId="7"/>
  </si>
  <si>
    <t>Número de representantes por categoría</t>
  </si>
  <si>
    <t>Category</t>
  </si>
  <si>
    <t>Catégorie</t>
  </si>
  <si>
    <t>カテゴリ</t>
  </si>
  <si>
    <t>Categoría</t>
  </si>
  <si>
    <t>Allocated quota</t>
  </si>
  <si>
    <t>Quota Alloué</t>
  </si>
  <si>
    <t>現在割り当てている数</t>
    <rPh sb="0" eb="2">
      <t>ゲンザイ</t>
    </rPh>
    <rPh sb="2" eb="3">
      <t>ワ</t>
    </rPh>
    <rPh sb="4" eb="5">
      <t>ア</t>
    </rPh>
    <rPh sb="9" eb="10">
      <t>カズ</t>
    </rPh>
    <phoneticPr fontId="7"/>
  </si>
  <si>
    <t>Cupo asignado</t>
  </si>
  <si>
    <t>Total</t>
  </si>
  <si>
    <t>合計</t>
    <rPh sb="0" eb="2">
      <t>ゴウケイ</t>
    </rPh>
    <phoneticPr fontId="7"/>
  </si>
  <si>
    <t>Number of press organisations entered</t>
  </si>
  <si>
    <t>Nombre d'organismes de presse enregistrés</t>
  </si>
  <si>
    <t>入力済のプレス機関</t>
    <rPh sb="0" eb="2">
      <t>ニュウリョク</t>
    </rPh>
    <rPh sb="2" eb="3">
      <t>ズ</t>
    </rPh>
    <rPh sb="7" eb="9">
      <t>キカン</t>
    </rPh>
    <phoneticPr fontId="7"/>
  </si>
  <si>
    <t>Número de organismos de prensa registrados</t>
  </si>
  <si>
    <t>Number</t>
  </si>
  <si>
    <t>Numéro</t>
  </si>
  <si>
    <t>数</t>
    <rPh sb="0" eb="1">
      <t>カズ</t>
    </rPh>
    <phoneticPr fontId="7"/>
  </si>
  <si>
    <t>Número</t>
  </si>
  <si>
    <t>Press organisation's name</t>
  </si>
  <si>
    <t>Nom de l’organisme de presse</t>
  </si>
  <si>
    <t>プレス機関の名前</t>
    <rPh sb="3" eb="5">
      <t>キカン</t>
    </rPh>
    <rPh sb="6" eb="8">
      <t>ナマエ</t>
    </rPh>
    <phoneticPr fontId="7"/>
  </si>
  <si>
    <t>Nombre del organismo de prensa</t>
  </si>
  <si>
    <t>Press organisation's address</t>
  </si>
  <si>
    <t>Adresse de l’organisme de presse</t>
  </si>
  <si>
    <t>プレス機関の住所</t>
    <rPh sb="3" eb="5">
      <t>キカン</t>
    </rPh>
    <rPh sb="6" eb="8">
      <t>ジュウショ</t>
    </rPh>
    <phoneticPr fontId="7"/>
  </si>
  <si>
    <t>Dirección del organismo de prensa</t>
  </si>
  <si>
    <t>Address</t>
  </si>
  <si>
    <t>Adresse</t>
  </si>
  <si>
    <t>住所詳細</t>
    <rPh sb="0" eb="2">
      <t>ジュウショ</t>
    </rPh>
    <rPh sb="2" eb="4">
      <t>ショウサイ</t>
    </rPh>
    <phoneticPr fontId="7"/>
  </si>
  <si>
    <t>Dirección</t>
  </si>
  <si>
    <t>City</t>
  </si>
  <si>
    <t>Ville</t>
  </si>
  <si>
    <t>市</t>
    <rPh sb="0" eb="1">
      <t>シ</t>
    </rPh>
    <phoneticPr fontId="7"/>
  </si>
  <si>
    <t>Ciudad</t>
  </si>
  <si>
    <t>County/state/province</t>
  </si>
  <si>
    <t>Département/état/province</t>
  </si>
  <si>
    <r>
      <rPr>
        <sz val="11"/>
        <color theme="1"/>
        <rFont val="ＭＳ ゴシック"/>
        <family val="2"/>
        <charset val="128"/>
      </rPr>
      <t>郡/州</t>
    </r>
    <r>
      <rPr>
        <sz val="11"/>
        <color theme="1"/>
        <rFont val="Arial"/>
        <family val="2"/>
      </rPr>
      <t>/</t>
    </r>
    <r>
      <rPr>
        <sz val="11"/>
        <color theme="1"/>
        <rFont val="ＭＳ ゴシック"/>
        <family val="2"/>
        <charset val="128"/>
      </rPr>
      <t>県</t>
    </r>
    <rPh sb="0" eb="1">
      <t>グン</t>
    </rPh>
    <rPh sb="2" eb="3">
      <t>シュウ</t>
    </rPh>
    <rPh sb="4" eb="5">
      <t>ケン</t>
    </rPh>
    <phoneticPr fontId="7"/>
  </si>
  <si>
    <t>Región/estado/provincia</t>
  </si>
  <si>
    <t>Post/ZIP code</t>
  </si>
  <si>
    <t>Code postal</t>
  </si>
  <si>
    <t>郵便番号</t>
    <rPh sb="0" eb="4">
      <t>ユウビンバンゴウ</t>
    </rPh>
    <phoneticPr fontId="7"/>
  </si>
  <si>
    <t>Código postal</t>
  </si>
  <si>
    <t>Country</t>
  </si>
  <si>
    <t>Pays</t>
  </si>
  <si>
    <t>国</t>
    <rPh sb="0" eb="1">
      <t>クニ</t>
    </rPh>
    <phoneticPr fontId="7"/>
  </si>
  <si>
    <t>País</t>
  </si>
  <si>
    <t>Phone number</t>
  </si>
  <si>
    <t>Numéro de téléphone</t>
  </si>
  <si>
    <t>電話番号</t>
    <rPh sb="0" eb="2">
      <t>デンワ</t>
    </rPh>
    <rPh sb="2" eb="4">
      <t>バンゴウ</t>
    </rPh>
    <phoneticPr fontId="7"/>
  </si>
  <si>
    <t>Número de teléfono</t>
  </si>
  <si>
    <t>E-mail address</t>
  </si>
  <si>
    <t>Adresse e-mail</t>
  </si>
  <si>
    <r>
      <t>E</t>
    </r>
    <r>
      <rPr>
        <sz val="11"/>
        <color theme="1"/>
        <rFont val="ＭＳ ゴシック"/>
        <family val="2"/>
        <charset val="128"/>
      </rPr>
      <t>メールアドレス</t>
    </r>
    <phoneticPr fontId="7"/>
  </si>
  <si>
    <t>Dirección de correo eletrónico</t>
  </si>
  <si>
    <t>Press organisation's accreditation representative</t>
  </si>
  <si>
    <t>Nom du responsable des accréditations pour les organismes de presse</t>
  </si>
  <si>
    <t>プレス機関のアクレディテーション代表者</t>
    <rPh sb="3" eb="5">
      <t>キカン</t>
    </rPh>
    <rPh sb="16" eb="19">
      <t>ダイヒョウシャ</t>
    </rPh>
    <phoneticPr fontId="7"/>
  </si>
  <si>
    <t>Representante de la organización de prensa responsable de acreditación</t>
  </si>
  <si>
    <t>Family name</t>
  </si>
  <si>
    <t>Nom de famille</t>
  </si>
  <si>
    <t>姓</t>
    <rPh sb="0" eb="1">
      <t>セイ</t>
    </rPh>
    <phoneticPr fontId="7"/>
  </si>
  <si>
    <t>Apellidos</t>
  </si>
  <si>
    <t>Given name</t>
  </si>
  <si>
    <t>Prénom</t>
  </si>
  <si>
    <t>名</t>
    <rPh sb="0" eb="1">
      <t>メイ</t>
    </rPh>
    <phoneticPr fontId="7"/>
  </si>
  <si>
    <t>Nombre</t>
  </si>
  <si>
    <t>Position</t>
  </si>
  <si>
    <t>Fonction</t>
  </si>
  <si>
    <t>役職</t>
    <rPh sb="0" eb="2">
      <t>ヤクショク</t>
    </rPh>
    <phoneticPr fontId="7"/>
  </si>
  <si>
    <t>Cargo</t>
  </si>
  <si>
    <t>EXAMPLE</t>
  </si>
  <si>
    <t>EXEMPLE</t>
  </si>
  <si>
    <t>例</t>
    <rPh sb="0" eb="1">
      <t>レイ</t>
    </rPh>
    <phoneticPr fontId="7"/>
  </si>
  <si>
    <t>EJEMPLO</t>
  </si>
  <si>
    <t xml:space="preserve">Template date:  </t>
  </si>
  <si>
    <t xml:space="preserve">Date du formulaire:   </t>
  </si>
  <si>
    <t xml:space="preserve">フォームの日付：  </t>
  </si>
  <si>
    <t xml:space="preserve">Fecha de formulario:   </t>
  </si>
  <si>
    <t>Form version:</t>
  </si>
  <si>
    <t>Version du formulaire:</t>
  </si>
  <si>
    <t>フォームのバージョン：</t>
    <phoneticPr fontId="7"/>
  </si>
  <si>
    <t>Versión del formulario: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</si>
</sst>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EE334E"/>
      <name val="Arial"/>
      <family val="2"/>
    </font>
    <font>
      <sz val="6"/>
      <name val="Calibri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1"/>
      <name val="Arial"/>
      <family val="2"/>
      <charset val="128"/>
    </font>
    <font>
      <sz val="11"/>
      <color theme="1"/>
      <name val="ＭＳ ゴシック"/>
      <family val="3"/>
      <charset val="128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.5"/>
      <color rgb="FF66666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3"/>
      </left>
      <right style="thin">
        <color rgb="FF002063"/>
      </right>
      <top style="thin">
        <color rgb="FF002063"/>
      </top>
      <bottom style="thin">
        <color rgb="FF002063"/>
      </bottom>
      <diagonal/>
    </border>
    <border>
      <left style="thin">
        <color rgb="FF002063"/>
      </left>
      <right style="thin">
        <color rgb="FF002063"/>
      </right>
      <top style="thin">
        <color rgb="FF002063"/>
      </top>
      <bottom/>
      <diagonal/>
    </border>
    <border>
      <left style="thin">
        <color rgb="FF002063"/>
      </left>
      <right style="thin">
        <color rgb="FF002063"/>
      </right>
      <top/>
      <bottom/>
      <diagonal/>
    </border>
    <border>
      <left style="thin">
        <color rgb="FF002063"/>
      </left>
      <right style="thin">
        <color rgb="FF002063"/>
      </right>
      <top/>
      <bottom style="thin">
        <color rgb="FF002063"/>
      </bottom>
      <diagonal/>
    </border>
    <border>
      <left style="thin">
        <color theme="6"/>
      </left>
      <right/>
      <top style="thin">
        <color theme="6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1" fillId="0" borderId="0" xfId="0" applyFont="1" applyAlignment="1">
      <alignment horizontal="center"/>
    </xf>
    <xf numFmtId="0" fontId="10" fillId="2" borderId="1" xfId="0" applyFont="1" applyFill="1" applyBorder="1"/>
    <xf numFmtId="0" fontId="11" fillId="0" borderId="1" xfId="0" applyFont="1" applyBorder="1"/>
    <xf numFmtId="0" fontId="9" fillId="0" borderId="1" xfId="0" applyFont="1" applyBorder="1"/>
    <xf numFmtId="0" fontId="9" fillId="0" borderId="0" xfId="0" applyFont="1"/>
    <xf numFmtId="0" fontId="12" fillId="0" borderId="1" xfId="0" applyFont="1" applyBorder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 applyProtection="1">
      <alignment horizontal="left" vertical="center" shrinkToFit="1"/>
      <protection locked="0"/>
    </xf>
    <xf numFmtId="1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shrinkToFit="1"/>
    </xf>
    <xf numFmtId="1" fontId="1" fillId="0" borderId="2" xfId="0" applyNumberFormat="1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shrinkToFit="1"/>
    </xf>
    <xf numFmtId="1" fontId="2" fillId="0" borderId="2" xfId="0" applyNumberFormat="1" applyFont="1" applyBorder="1" applyAlignment="1">
      <alignment horizontal="center" shrinkToFit="1"/>
    </xf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5" xfId="0" applyFont="1" applyFill="1" applyBorder="1"/>
    <xf numFmtId="1" fontId="13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left" vertical="center"/>
    </xf>
    <xf numFmtId="1" fontId="5" fillId="4" borderId="2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vertical="center"/>
    </xf>
    <xf numFmtId="0" fontId="0" fillId="0" borderId="0" xfId="0" applyFill="1"/>
    <xf numFmtId="0" fontId="14" fillId="0" borderId="6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3" fillId="0" borderId="0" xfId="0" applyFont="1"/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FFFF99"/>
      <color rgb="FF002063"/>
      <color rgb="FFEE334E"/>
      <color rgb="FF00A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1181100</xdr:colOff>
      <xdr:row>1</xdr:row>
      <xdr:rowOff>22224</xdr:rowOff>
    </xdr:from>
    <xdr:to>
      <xdr:col>6</xdr:col>
      <xdr:colOff>7493</xdr:colOff>
      <xdr:row>8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496B69-5BFC-4100-A83B-B7DFC0269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27"/>
        <a:stretch/>
      </xdr:blipFill>
      <xdr:spPr>
        <a:xfrm>
          <a:off x="7854950" y="117474"/>
          <a:ext cx="813943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</xdr:row>
      <xdr:rowOff>9525</xdr:rowOff>
    </xdr:from>
    <xdr:to>
      <xdr:col>7</xdr:col>
      <xdr:colOff>1074293</xdr:colOff>
      <xdr:row>7</xdr:row>
      <xdr:rowOff>31369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D46454-0E42-408A-8546-31C8404A96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27"/>
        <a:stretch/>
      </xdr:blipFill>
      <xdr:spPr>
        <a:xfrm>
          <a:off x="8086725" y="104775"/>
          <a:ext cx="721868" cy="1155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5B58-485B-4E96-9B79-79085F27B958}">
  <dimension ref="A1:G11"/>
  <sheetViews>
    <sheetView showGridLines="0" showRowColHeaders="0" tabSelected="1" zoomScaleNormal="100" workbookViewId="0">
      <selection activeCell="C7" sqref="C7:C10"/>
    </sheetView>
  </sheetViews>
  <sheetFormatPr defaultColWidth="0" defaultRowHeight="14.1" zeroHeight="1"/>
  <cols>
    <col min="1" max="1" width="1.42578125" style="1" customWidth="1"/>
    <col min="2" max="3" width="28.42578125" style="1" customWidth="1"/>
    <col min="4" max="4" width="1.42578125" style="1" customWidth="1"/>
    <col min="5" max="5" width="35.7109375" style="1" customWidth="1"/>
    <col min="6" max="6" width="28.42578125" style="1" customWidth="1"/>
    <col min="7" max="7" width="1.42578125" style="1" customWidth="1"/>
    <col min="8" max="16384" width="9.140625" style="1" hidden="1"/>
  </cols>
  <sheetData>
    <row r="1" spans="2:6" ht="7.5" customHeight="1"/>
    <row r="2" spans="2:6" ht="18">
      <c r="B2" s="34" t="s">
        <v>0</v>
      </c>
      <c r="C2" s="34"/>
      <c r="D2" s="34"/>
      <c r="E2" s="34"/>
      <c r="F2" s="34"/>
    </row>
    <row r="3" spans="2:6" ht="18">
      <c r="B3" s="34" t="s">
        <v>1</v>
      </c>
      <c r="C3" s="34"/>
      <c r="D3" s="34"/>
      <c r="E3" s="34"/>
      <c r="F3" s="34"/>
    </row>
    <row r="4" spans="2:6" ht="7.5" customHeight="1"/>
    <row r="5" spans="2:6" ht="18">
      <c r="B5" s="44" t="str">
        <f>HLOOKUP(Language!C7,Translation!A10:D34,2,FALSE)</f>
        <v>Press by Number Form for National Paralympic Committees</v>
      </c>
      <c r="C5" s="44"/>
      <c r="D5" s="44"/>
      <c r="E5" s="44"/>
      <c r="F5" s="44"/>
    </row>
    <row r="6" spans="2:6" ht="7.5" customHeight="1"/>
    <row r="7" spans="2:6">
      <c r="B7" s="23" t="s">
        <v>2</v>
      </c>
      <c r="C7" s="38" t="s">
        <v>3</v>
      </c>
    </row>
    <row r="8" spans="2:6">
      <c r="B8" s="24" t="s">
        <v>4</v>
      </c>
      <c r="C8" s="38"/>
      <c r="E8" s="12" t="str">
        <f>'Press by Number'!H9</f>
        <v xml:space="preserve">Template date:  </v>
      </c>
      <c r="F8" s="13">
        <f>'Press by Number'!I9</f>
        <v>43595</v>
      </c>
    </row>
    <row r="9" spans="2:6">
      <c r="B9" s="24" t="s">
        <v>5</v>
      </c>
      <c r="C9" s="38"/>
      <c r="E9" s="10" t="str">
        <f>'Press by Number'!H10</f>
        <v>Form version:</v>
      </c>
      <c r="F9" s="14">
        <f>'Press by Number'!I10</f>
        <v>1</v>
      </c>
    </row>
    <row r="10" spans="2:6">
      <c r="B10" s="25" t="s">
        <v>6</v>
      </c>
      <c r="C10" s="38"/>
    </row>
    <row r="11" spans="2:6" ht="7.5" customHeight="1"/>
  </sheetData>
  <sheetProtection algorithmName="SHA-512" hashValue="eBNf5tFoGxMektZqNyPidCxMTM8IZAHDvqzmS2r1rV+ZmZRwPnQq2Z6fUnSYLAeYEN9t1SaI9TSzLV/vEIlnrw==" saltValue="s3hUyC6YTL8KNZ/tmbUcMg==" spinCount="100000" sheet="1" objects="1" selectLockedCells="1"/>
  <mergeCells count="2">
    <mergeCell ref="B5:F5"/>
    <mergeCell ref="C7:C10"/>
  </mergeCells>
  <phoneticPr fontId="7"/>
  <pageMargins left="0.39370078740157483" right="0.39370078740157483" top="0.39370078740157483" bottom="0.39370078740157483" header="0.31496062992125984" footer="0.31496062992125984"/>
  <pageSetup paperSize="9" scale="65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028BAE-EB28-4F21-B55B-8E93AD9F88A8}">
          <x14:formula1>
            <xm:f>Translation!$A$2:$A$5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EE9F-DBB0-4487-BF70-32349C06998F}">
  <dimension ref="A1:T218"/>
  <sheetViews>
    <sheetView showGridLines="0" showRowColHeaders="0" zoomScale="110" zoomScaleNormal="110" workbookViewId="0">
      <pane xSplit="4" topLeftCell="E1" activePane="topRight" state="frozen"/>
      <selection pane="topRight" activeCell="D16" sqref="D16"/>
    </sheetView>
  </sheetViews>
  <sheetFormatPr defaultColWidth="0" defaultRowHeight="14.1" zeroHeight="1"/>
  <cols>
    <col min="1" max="1" width="1.42578125" style="1" customWidth="1"/>
    <col min="2" max="2" width="7" style="1" customWidth="1"/>
    <col min="3" max="3" width="11.42578125" style="1" customWidth="1"/>
    <col min="4" max="4" width="53.28515625" style="1" customWidth="1"/>
    <col min="5" max="7" width="14.28515625" style="4" customWidth="1"/>
    <col min="8" max="8" width="35.7109375" style="4" customWidth="1"/>
    <col min="9" max="9" width="21.42578125" style="1" customWidth="1"/>
    <col min="10" max="10" width="28.42578125" style="1" customWidth="1"/>
    <col min="11" max="11" width="17.140625" style="1" customWidth="1"/>
    <col min="12" max="12" width="14.28515625" style="1" customWidth="1"/>
    <col min="13" max="13" width="22.85546875" style="1" customWidth="1"/>
    <col min="14" max="14" width="32.140625" style="1" customWidth="1"/>
    <col min="15" max="17" width="21.42578125" style="1" customWidth="1"/>
    <col min="18" max="18" width="22.85546875" style="1" customWidth="1"/>
    <col min="19" max="19" width="32.140625" style="1" customWidth="1"/>
    <col min="20" max="20" width="1.42578125" style="1" customWidth="1"/>
    <col min="21" max="16384" width="9.140625" style="1" hidden="1"/>
  </cols>
  <sheetData>
    <row r="1" spans="2:19" ht="7.5" customHeight="1">
      <c r="E1" s="1"/>
      <c r="F1" s="1"/>
      <c r="G1" s="1"/>
      <c r="H1" s="1"/>
    </row>
    <row r="2" spans="2:19" ht="18">
      <c r="B2" s="45" t="s">
        <v>0</v>
      </c>
      <c r="C2" s="45"/>
      <c r="D2" s="45"/>
      <c r="E2" s="45"/>
      <c r="F2" s="45"/>
      <c r="G2" s="45"/>
      <c r="H2" s="34"/>
    </row>
    <row r="3" spans="2:19" ht="18">
      <c r="B3" s="44" t="s">
        <v>1</v>
      </c>
      <c r="C3" s="44"/>
      <c r="D3" s="44"/>
      <c r="E3" s="44"/>
      <c r="F3" s="44"/>
      <c r="G3" s="44"/>
      <c r="H3" s="34"/>
    </row>
    <row r="4" spans="2:19" ht="7.5" customHeight="1">
      <c r="E4" s="1"/>
      <c r="F4" s="1"/>
      <c r="G4" s="1"/>
      <c r="H4" s="1"/>
    </row>
    <row r="5" spans="2:19" ht="18">
      <c r="B5" s="41" t="str">
        <f>HLOOKUP(Language!C7,Translation!A10:D34,2,FALSE)</f>
        <v>Press by Number Form for National Paralympic Committees</v>
      </c>
      <c r="C5" s="41"/>
      <c r="D5" s="41"/>
      <c r="E5" s="41"/>
      <c r="F5" s="41"/>
      <c r="G5" s="41"/>
      <c r="H5" s="37"/>
    </row>
    <row r="6" spans="2:19" ht="7.5" customHeight="1">
      <c r="E6" s="1"/>
      <c r="F6" s="1"/>
      <c r="G6" s="1"/>
      <c r="H6" s="1"/>
    </row>
    <row r="7" spans="2:19" ht="20.100000000000001">
      <c r="C7" s="39" t="str">
        <f>HLOOKUP(Language!C7,Translation!A10:D34,3,FALSE)</f>
        <v>National Paralympic Committee</v>
      </c>
      <c r="D7" s="39"/>
      <c r="E7" s="40"/>
      <c r="F7" s="40"/>
      <c r="G7" s="40"/>
      <c r="H7" s="1"/>
    </row>
    <row r="8" spans="2:19" ht="7.5" customHeight="1">
      <c r="E8" s="1"/>
      <c r="F8" s="1"/>
      <c r="G8" s="1"/>
      <c r="H8" s="1"/>
    </row>
    <row r="9" spans="2:19">
      <c r="E9" s="42" t="str">
        <f>HLOOKUP(Language!C7,Translation!A10:D34,4,FALSE)</f>
        <v>Number of representatives by category</v>
      </c>
      <c r="F9" s="42"/>
      <c r="G9" s="42"/>
      <c r="H9" s="12" t="str">
        <f>HLOOKUP(Language!C7,Translation!A10:D34,24,FALSE)</f>
        <v xml:space="preserve">Template date:  </v>
      </c>
      <c r="I9" s="13">
        <v>43595</v>
      </c>
    </row>
    <row r="10" spans="2:19">
      <c r="B10" s="35" t="str">
        <f>HLOOKUP(Language!C7,Translation!A10:D34,7,FALSE)</f>
        <v>Total</v>
      </c>
      <c r="C10" s="42" t="str">
        <f>HLOOKUP(Language!C7,Translation!A10:D34,5,FALSE)</f>
        <v>Category</v>
      </c>
      <c r="D10" s="42"/>
      <c r="E10" s="36" t="s">
        <v>7</v>
      </c>
      <c r="F10" s="36" t="s">
        <v>8</v>
      </c>
      <c r="G10" s="36" t="s">
        <v>9</v>
      </c>
      <c r="H10" s="10" t="str">
        <f>HLOOKUP(Language!C7,Translation!A10:D34,25,FALSE)</f>
        <v>Form version:</v>
      </c>
      <c r="I10" s="14">
        <v>1</v>
      </c>
    </row>
    <row r="11" spans="2:19" ht="15" customHeight="1">
      <c r="B11" s="21">
        <f>SUM(E11:G11)</f>
        <v>0</v>
      </c>
      <c r="C11" s="42" t="str">
        <f>HLOOKUP(Language!C7,Translation!A10:D34,6,FALSE)</f>
        <v>Allocated quota</v>
      </c>
      <c r="D11" s="42"/>
      <c r="E11" s="22">
        <f>SUM(E16:E215)</f>
        <v>0</v>
      </c>
      <c r="F11" s="22">
        <f t="shared" ref="F11:G11" si="0">SUM(F16:F215)</f>
        <v>0</v>
      </c>
      <c r="G11" s="22">
        <f t="shared" si="0"/>
        <v>0</v>
      </c>
      <c r="H11" s="43"/>
      <c r="I11" s="43"/>
      <c r="J11" s="43"/>
    </row>
    <row r="12" spans="2:19" ht="7.5" customHeight="1">
      <c r="E12" s="1"/>
      <c r="F12" s="1"/>
      <c r="G12" s="1"/>
      <c r="H12" s="1"/>
    </row>
    <row r="13" spans="2:19" ht="15" customHeight="1">
      <c r="B13" s="11"/>
      <c r="C13" s="39" t="str">
        <f>HLOOKUP(Language!C7,Translation!A10:D34,8,FALSE)</f>
        <v>Number of press organisations entered</v>
      </c>
      <c r="D13" s="39"/>
      <c r="E13" s="20">
        <f>COUNTA(D16:D215)</f>
        <v>0</v>
      </c>
      <c r="F13" s="11"/>
      <c r="G13" s="11"/>
      <c r="H13" s="39" t="str">
        <f>HLOOKUP(Language!C7,Translation!A10:D34,11,FALSE)</f>
        <v>Press organisation's address</v>
      </c>
      <c r="I13" s="39"/>
      <c r="J13" s="39"/>
      <c r="K13" s="39"/>
      <c r="L13" s="39"/>
      <c r="M13" s="39"/>
      <c r="N13" s="39"/>
      <c r="O13" s="39" t="str">
        <f>HLOOKUP(Language!C7,Translation!A10:D34,19,FALSE)</f>
        <v>Press organisation's accreditation representative</v>
      </c>
      <c r="P13" s="39"/>
      <c r="Q13" s="39"/>
      <c r="R13" s="39"/>
      <c r="S13" s="39"/>
    </row>
    <row r="14" spans="2:19" ht="15.6" customHeight="1">
      <c r="B14" s="35" t="str">
        <f>HLOOKUP(Language!C7,Translation!A10:D34,7,FALSE)</f>
        <v>Total</v>
      </c>
      <c r="C14" s="35" t="str">
        <f>HLOOKUP(Language!C7,Translation!A10:D34,9,FALSE)</f>
        <v>Number</v>
      </c>
      <c r="D14" s="35" t="str">
        <f>HLOOKUP(Language!C7,Translation!A10:D34,10,FALSE)</f>
        <v>Press organisation's name</v>
      </c>
      <c r="E14" s="35" t="s">
        <v>7</v>
      </c>
      <c r="F14" s="35" t="s">
        <v>8</v>
      </c>
      <c r="G14" s="35" t="s">
        <v>9</v>
      </c>
      <c r="H14" s="35" t="str">
        <f>HLOOKUP(Language!C7,Translation!A10:D34,12,FALSE)</f>
        <v>Address</v>
      </c>
      <c r="I14" s="35" t="str">
        <f>HLOOKUP(Language!C7,Translation!A10:D34,13,FALSE)</f>
        <v>City</v>
      </c>
      <c r="J14" s="35" t="str">
        <f>HLOOKUP(Language!C7,Translation!A10:D34,14,FALSE)</f>
        <v>County/state/province</v>
      </c>
      <c r="K14" s="35" t="str">
        <f>HLOOKUP(Language!C7,Translation!A10:D34,15,FALSE)</f>
        <v>Post/ZIP code</v>
      </c>
      <c r="L14" s="35" t="str">
        <f>HLOOKUP(Language!C7,Translation!A10:D34,16,FALSE)</f>
        <v>Country</v>
      </c>
      <c r="M14" s="35" t="str">
        <f>HLOOKUP(Language!C7,Translation!A10:D34,17,FALSE)</f>
        <v>Phone number</v>
      </c>
      <c r="N14" s="35" t="str">
        <f>HLOOKUP(Language!C7,Translation!A10:D34,18,FALSE)</f>
        <v>E-mail address</v>
      </c>
      <c r="O14" s="35" t="str">
        <f>HLOOKUP(Language!C7,Translation!A10:D34,20,FALSE)</f>
        <v>Family name</v>
      </c>
      <c r="P14" s="35" t="str">
        <f>HLOOKUP(Language!C7,Translation!A10:D34,21,FALSE)</f>
        <v>Given name</v>
      </c>
      <c r="Q14" s="35" t="str">
        <f>HLOOKUP(Language!C7,Translation!A10:D34,22,FALSE)</f>
        <v>Position</v>
      </c>
      <c r="R14" s="35" t="str">
        <f>HLOOKUP(Language!C7,Translation!A10:D34,17,FALSE)</f>
        <v>Phone number</v>
      </c>
      <c r="S14" s="35" t="str">
        <f>HLOOKUP(Language!C7,Translation!A10:D34,18,FALSE)</f>
        <v>E-mail address</v>
      </c>
    </row>
    <row r="15" spans="2:19" ht="15" customHeight="1">
      <c r="B15" s="26">
        <f t="shared" ref="B15:B78" si="1">SUM(E15:G15)</f>
        <v>5</v>
      </c>
      <c r="C15" s="27" t="str">
        <f>HLOOKUP(Language!C7,Translation!A10:D34,23,FALSE)</f>
        <v>EXAMPLE</v>
      </c>
      <c r="D15" s="28" t="s">
        <v>10</v>
      </c>
      <c r="E15" s="29">
        <v>4</v>
      </c>
      <c r="F15" s="29">
        <v>1</v>
      </c>
      <c r="G15" s="29">
        <v>0</v>
      </c>
      <c r="H15" s="30" t="s">
        <v>11</v>
      </c>
      <c r="I15" s="28" t="s">
        <v>12</v>
      </c>
      <c r="J15" s="28" t="s">
        <v>13</v>
      </c>
      <c r="K15" s="28" t="s">
        <v>14</v>
      </c>
      <c r="L15" s="28" t="s">
        <v>15</v>
      </c>
      <c r="M15" s="28" t="s">
        <v>16</v>
      </c>
      <c r="N15" s="28" t="s">
        <v>17</v>
      </c>
      <c r="O15" s="28" t="s">
        <v>18</v>
      </c>
      <c r="P15" s="28" t="s">
        <v>19</v>
      </c>
      <c r="Q15" s="28" t="s">
        <v>20</v>
      </c>
      <c r="R15" s="28" t="s">
        <v>21</v>
      </c>
      <c r="S15" s="28" t="s">
        <v>17</v>
      </c>
    </row>
    <row r="16" spans="2:19" ht="14.45">
      <c r="B16" s="18">
        <f t="shared" si="1"/>
        <v>0</v>
      </c>
      <c r="C16" s="17">
        <v>1</v>
      </c>
      <c r="D16" s="15"/>
      <c r="E16" s="16"/>
      <c r="F16" s="16"/>
      <c r="G16" s="16"/>
      <c r="H16" s="1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ht="14.45">
      <c r="B17" s="18">
        <f t="shared" si="1"/>
        <v>0</v>
      </c>
      <c r="C17" s="17">
        <v>2</v>
      </c>
      <c r="D17" s="15"/>
      <c r="E17" s="16"/>
      <c r="F17" s="16"/>
      <c r="G17" s="16"/>
      <c r="H17" s="1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9" ht="14.45">
      <c r="B18" s="18">
        <f t="shared" si="1"/>
        <v>0</v>
      </c>
      <c r="C18" s="17">
        <v>3</v>
      </c>
      <c r="D18" s="15"/>
      <c r="E18" s="16"/>
      <c r="F18" s="16"/>
      <c r="G18" s="16"/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4.45">
      <c r="B19" s="18">
        <f t="shared" si="1"/>
        <v>0</v>
      </c>
      <c r="C19" s="17">
        <v>4</v>
      </c>
      <c r="D19" s="32"/>
      <c r="E19" s="16"/>
      <c r="F19" s="16"/>
      <c r="G19" s="16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4.45">
      <c r="B20" s="18">
        <f t="shared" si="1"/>
        <v>0</v>
      </c>
      <c r="C20" s="17">
        <v>5</v>
      </c>
      <c r="D20" s="15"/>
      <c r="E20" s="16"/>
      <c r="F20" s="16"/>
      <c r="G20" s="16"/>
      <c r="H20" s="1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4.45">
      <c r="B21" s="18">
        <f t="shared" si="1"/>
        <v>0</v>
      </c>
      <c r="C21" s="17">
        <v>6</v>
      </c>
      <c r="D21" s="15"/>
      <c r="E21" s="16"/>
      <c r="F21" s="16"/>
      <c r="G21" s="16"/>
      <c r="H21" s="1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4.45">
      <c r="B22" s="18">
        <f t="shared" si="1"/>
        <v>0</v>
      </c>
      <c r="C22" s="17">
        <v>7</v>
      </c>
      <c r="D22" s="33"/>
      <c r="E22" s="16"/>
      <c r="F22" s="16"/>
      <c r="G22" s="16"/>
      <c r="H22" s="1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4.45">
      <c r="B23" s="18">
        <f t="shared" si="1"/>
        <v>0</v>
      </c>
      <c r="C23" s="17">
        <v>8</v>
      </c>
      <c r="D23" s="15"/>
      <c r="E23" s="16"/>
      <c r="F23" s="16"/>
      <c r="G23" s="16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4.45">
      <c r="B24" s="18">
        <f t="shared" si="1"/>
        <v>0</v>
      </c>
      <c r="C24" s="17">
        <v>9</v>
      </c>
      <c r="D24" s="15"/>
      <c r="E24" s="16"/>
      <c r="F24" s="16"/>
      <c r="G24" s="16"/>
      <c r="H24" s="19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4.45">
      <c r="B25" s="18">
        <f t="shared" si="1"/>
        <v>0</v>
      </c>
      <c r="C25" s="17">
        <v>10</v>
      </c>
      <c r="D25" s="15"/>
      <c r="E25" s="16"/>
      <c r="F25" s="16"/>
      <c r="G25" s="16"/>
      <c r="H25" s="19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4.45">
      <c r="B26" s="18">
        <f t="shared" si="1"/>
        <v>0</v>
      </c>
      <c r="C26" s="17">
        <v>11</v>
      </c>
      <c r="D26" s="15"/>
      <c r="E26" s="16"/>
      <c r="F26" s="16"/>
      <c r="G26" s="16"/>
      <c r="H26" s="19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4.45">
      <c r="B27" s="18">
        <f t="shared" si="1"/>
        <v>0</v>
      </c>
      <c r="C27" s="17">
        <v>12</v>
      </c>
      <c r="D27" s="15"/>
      <c r="E27" s="16"/>
      <c r="F27" s="16"/>
      <c r="G27" s="16"/>
      <c r="H27" s="19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4.45">
      <c r="B28" s="18">
        <f t="shared" si="1"/>
        <v>0</v>
      </c>
      <c r="C28" s="17">
        <v>13</v>
      </c>
      <c r="D28" s="15"/>
      <c r="E28" s="16"/>
      <c r="F28" s="16"/>
      <c r="G28" s="16"/>
      <c r="H28" s="19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4.45">
      <c r="B29" s="18">
        <f t="shared" si="1"/>
        <v>0</v>
      </c>
      <c r="C29" s="17">
        <v>14</v>
      </c>
      <c r="D29" s="15"/>
      <c r="E29" s="16"/>
      <c r="F29" s="16"/>
      <c r="G29" s="16"/>
      <c r="H29" s="19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4.45">
      <c r="B30" s="18">
        <f t="shared" si="1"/>
        <v>0</v>
      </c>
      <c r="C30" s="17">
        <v>15</v>
      </c>
      <c r="D30" s="15"/>
      <c r="E30" s="16"/>
      <c r="F30" s="16"/>
      <c r="G30" s="16"/>
      <c r="H30" s="19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4.45">
      <c r="B31" s="18">
        <f t="shared" si="1"/>
        <v>0</v>
      </c>
      <c r="C31" s="17">
        <v>16</v>
      </c>
      <c r="D31" s="15"/>
      <c r="E31" s="16"/>
      <c r="F31" s="16"/>
      <c r="G31" s="16"/>
      <c r="H31" s="19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4.45">
      <c r="B32" s="18">
        <f t="shared" si="1"/>
        <v>0</v>
      </c>
      <c r="C32" s="17">
        <v>17</v>
      </c>
      <c r="D32" s="15"/>
      <c r="E32" s="16"/>
      <c r="F32" s="16"/>
      <c r="G32" s="16"/>
      <c r="H32" s="19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4.45">
      <c r="B33" s="18">
        <f t="shared" si="1"/>
        <v>0</v>
      </c>
      <c r="C33" s="17">
        <v>18</v>
      </c>
      <c r="D33" s="15"/>
      <c r="E33" s="16"/>
      <c r="F33" s="16"/>
      <c r="G33" s="16"/>
      <c r="H33" s="1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4.45">
      <c r="B34" s="18">
        <f t="shared" si="1"/>
        <v>0</v>
      </c>
      <c r="C34" s="17">
        <v>19</v>
      </c>
      <c r="D34" s="15"/>
      <c r="E34" s="16"/>
      <c r="F34" s="16"/>
      <c r="G34" s="16"/>
      <c r="H34" s="1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4.45">
      <c r="B35" s="18">
        <f t="shared" si="1"/>
        <v>0</v>
      </c>
      <c r="C35" s="17">
        <v>20</v>
      </c>
      <c r="D35" s="15"/>
      <c r="E35" s="16"/>
      <c r="F35" s="16"/>
      <c r="G35" s="16"/>
      <c r="H35" s="19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4.45">
      <c r="B36" s="18">
        <f t="shared" si="1"/>
        <v>0</v>
      </c>
      <c r="C36" s="17">
        <v>21</v>
      </c>
      <c r="D36" s="15"/>
      <c r="E36" s="16"/>
      <c r="F36" s="16"/>
      <c r="G36" s="16"/>
      <c r="H36" s="19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4.45">
      <c r="B37" s="18">
        <f t="shared" si="1"/>
        <v>0</v>
      </c>
      <c r="C37" s="17">
        <v>22</v>
      </c>
      <c r="D37" s="15"/>
      <c r="E37" s="16"/>
      <c r="F37" s="16"/>
      <c r="G37" s="16"/>
      <c r="H37" s="1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4.45">
      <c r="B38" s="18">
        <f t="shared" si="1"/>
        <v>0</v>
      </c>
      <c r="C38" s="17">
        <v>23</v>
      </c>
      <c r="D38" s="15"/>
      <c r="E38" s="16"/>
      <c r="F38" s="16"/>
      <c r="G38" s="16"/>
      <c r="H38" s="19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4.45">
      <c r="B39" s="18">
        <f t="shared" si="1"/>
        <v>0</v>
      </c>
      <c r="C39" s="17">
        <v>24</v>
      </c>
      <c r="D39" s="15"/>
      <c r="E39" s="16"/>
      <c r="F39" s="16"/>
      <c r="G39" s="16"/>
      <c r="H39" s="19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4.45">
      <c r="B40" s="18">
        <f t="shared" si="1"/>
        <v>0</v>
      </c>
      <c r="C40" s="17">
        <v>25</v>
      </c>
      <c r="D40" s="15"/>
      <c r="E40" s="16"/>
      <c r="F40" s="16"/>
      <c r="G40" s="16"/>
      <c r="H40" s="19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4.45">
      <c r="B41" s="18">
        <f t="shared" si="1"/>
        <v>0</v>
      </c>
      <c r="C41" s="17">
        <v>26</v>
      </c>
      <c r="D41" s="15"/>
      <c r="E41" s="16"/>
      <c r="F41" s="16"/>
      <c r="G41" s="16"/>
      <c r="H41" s="19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4.45">
      <c r="B42" s="18">
        <f t="shared" si="1"/>
        <v>0</v>
      </c>
      <c r="C42" s="17">
        <v>27</v>
      </c>
      <c r="D42" s="15"/>
      <c r="E42" s="16"/>
      <c r="F42" s="16"/>
      <c r="G42" s="16"/>
      <c r="H42" s="19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4.45">
      <c r="B43" s="18">
        <f t="shared" si="1"/>
        <v>0</v>
      </c>
      <c r="C43" s="17">
        <v>28</v>
      </c>
      <c r="D43" s="15"/>
      <c r="E43" s="16"/>
      <c r="F43" s="16"/>
      <c r="G43" s="16"/>
      <c r="H43" s="19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4.45">
      <c r="B44" s="18">
        <f t="shared" si="1"/>
        <v>0</v>
      </c>
      <c r="C44" s="17">
        <v>29</v>
      </c>
      <c r="D44" s="15"/>
      <c r="E44" s="16"/>
      <c r="F44" s="16"/>
      <c r="G44" s="16"/>
      <c r="H44" s="19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4.45">
      <c r="B45" s="18">
        <f t="shared" si="1"/>
        <v>0</v>
      </c>
      <c r="C45" s="17">
        <v>30</v>
      </c>
      <c r="D45" s="15"/>
      <c r="E45" s="16"/>
      <c r="F45" s="16"/>
      <c r="G45" s="16"/>
      <c r="H45" s="19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4.45">
      <c r="B46" s="18">
        <f t="shared" si="1"/>
        <v>0</v>
      </c>
      <c r="C46" s="17">
        <v>31</v>
      </c>
      <c r="D46" s="15"/>
      <c r="E46" s="16"/>
      <c r="F46" s="16"/>
      <c r="G46" s="16"/>
      <c r="H46" s="19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4.45">
      <c r="B47" s="18">
        <f t="shared" si="1"/>
        <v>0</v>
      </c>
      <c r="C47" s="17">
        <v>32</v>
      </c>
      <c r="D47" s="15"/>
      <c r="E47" s="16"/>
      <c r="F47" s="16"/>
      <c r="G47" s="16"/>
      <c r="H47" s="19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4.45">
      <c r="B48" s="18">
        <f t="shared" si="1"/>
        <v>0</v>
      </c>
      <c r="C48" s="17">
        <v>33</v>
      </c>
      <c r="D48" s="15"/>
      <c r="E48" s="16"/>
      <c r="F48" s="16"/>
      <c r="G48" s="16"/>
      <c r="H48" s="1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4.45">
      <c r="B49" s="18">
        <f t="shared" si="1"/>
        <v>0</v>
      </c>
      <c r="C49" s="17">
        <v>34</v>
      </c>
      <c r="D49" s="15"/>
      <c r="E49" s="16"/>
      <c r="F49" s="16"/>
      <c r="G49" s="16"/>
      <c r="H49" s="1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4.45">
      <c r="B50" s="18">
        <f t="shared" si="1"/>
        <v>0</v>
      </c>
      <c r="C50" s="17">
        <v>35</v>
      </c>
      <c r="D50" s="15"/>
      <c r="E50" s="16"/>
      <c r="F50" s="16"/>
      <c r="G50" s="16"/>
      <c r="H50" s="19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4.45">
      <c r="B51" s="18">
        <f t="shared" si="1"/>
        <v>0</v>
      </c>
      <c r="C51" s="17">
        <v>36</v>
      </c>
      <c r="D51" s="15"/>
      <c r="E51" s="16"/>
      <c r="F51" s="16"/>
      <c r="G51" s="16"/>
      <c r="H51" s="19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4.45">
      <c r="B52" s="18">
        <f t="shared" si="1"/>
        <v>0</v>
      </c>
      <c r="C52" s="17">
        <v>37</v>
      </c>
      <c r="D52" s="15"/>
      <c r="E52" s="16"/>
      <c r="F52" s="16"/>
      <c r="G52" s="16"/>
      <c r="H52" s="19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4.45">
      <c r="B53" s="18">
        <f t="shared" si="1"/>
        <v>0</v>
      </c>
      <c r="C53" s="17">
        <v>38</v>
      </c>
      <c r="D53" s="15"/>
      <c r="E53" s="16"/>
      <c r="F53" s="16"/>
      <c r="G53" s="16"/>
      <c r="H53" s="19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4.45">
      <c r="B54" s="18">
        <f t="shared" si="1"/>
        <v>0</v>
      </c>
      <c r="C54" s="17">
        <v>39</v>
      </c>
      <c r="D54" s="15"/>
      <c r="E54" s="16"/>
      <c r="F54" s="16"/>
      <c r="G54" s="16"/>
      <c r="H54" s="19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4.45">
      <c r="B55" s="18">
        <f t="shared" si="1"/>
        <v>0</v>
      </c>
      <c r="C55" s="17">
        <v>40</v>
      </c>
      <c r="D55" s="15"/>
      <c r="E55" s="16"/>
      <c r="F55" s="16"/>
      <c r="G55" s="16"/>
      <c r="H55" s="19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4.45">
      <c r="B56" s="18">
        <f t="shared" si="1"/>
        <v>0</v>
      </c>
      <c r="C56" s="17">
        <v>41</v>
      </c>
      <c r="D56" s="15"/>
      <c r="E56" s="16"/>
      <c r="F56" s="16"/>
      <c r="G56" s="16"/>
      <c r="H56" s="19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4.45">
      <c r="B57" s="18">
        <f t="shared" si="1"/>
        <v>0</v>
      </c>
      <c r="C57" s="17">
        <v>42</v>
      </c>
      <c r="D57" s="15"/>
      <c r="E57" s="16"/>
      <c r="F57" s="16"/>
      <c r="G57" s="16"/>
      <c r="H57" s="19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4.45">
      <c r="B58" s="18">
        <f t="shared" si="1"/>
        <v>0</v>
      </c>
      <c r="C58" s="17">
        <v>43</v>
      </c>
      <c r="D58" s="15"/>
      <c r="E58" s="16"/>
      <c r="F58" s="16"/>
      <c r="G58" s="16"/>
      <c r="H58" s="19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4.45">
      <c r="B59" s="18">
        <f t="shared" si="1"/>
        <v>0</v>
      </c>
      <c r="C59" s="17">
        <v>44</v>
      </c>
      <c r="D59" s="15"/>
      <c r="E59" s="16"/>
      <c r="F59" s="16"/>
      <c r="G59" s="16"/>
      <c r="H59" s="19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2:19" ht="14.45">
      <c r="B60" s="18">
        <f t="shared" si="1"/>
        <v>0</v>
      </c>
      <c r="C60" s="17">
        <v>45</v>
      </c>
      <c r="D60" s="15"/>
      <c r="E60" s="16"/>
      <c r="F60" s="16"/>
      <c r="G60" s="16"/>
      <c r="H60" s="19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14.45">
      <c r="B61" s="18">
        <f t="shared" si="1"/>
        <v>0</v>
      </c>
      <c r="C61" s="17">
        <v>46</v>
      </c>
      <c r="D61" s="15"/>
      <c r="E61" s="16"/>
      <c r="F61" s="16"/>
      <c r="G61" s="16"/>
      <c r="H61" s="19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2:19" ht="14.45">
      <c r="B62" s="18">
        <f t="shared" si="1"/>
        <v>0</v>
      </c>
      <c r="C62" s="17">
        <v>47</v>
      </c>
      <c r="D62" s="15"/>
      <c r="E62" s="16"/>
      <c r="F62" s="16"/>
      <c r="G62" s="16"/>
      <c r="H62" s="19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2:19" ht="14.45">
      <c r="B63" s="18">
        <f t="shared" si="1"/>
        <v>0</v>
      </c>
      <c r="C63" s="17">
        <v>48</v>
      </c>
      <c r="D63" s="15"/>
      <c r="E63" s="16"/>
      <c r="F63" s="16"/>
      <c r="G63" s="16"/>
      <c r="H63" s="19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4.45">
      <c r="B64" s="18">
        <f t="shared" si="1"/>
        <v>0</v>
      </c>
      <c r="C64" s="17">
        <v>49</v>
      </c>
      <c r="D64" s="15"/>
      <c r="E64" s="16"/>
      <c r="F64" s="16"/>
      <c r="G64" s="16"/>
      <c r="H64" s="19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4.45">
      <c r="B65" s="18">
        <f t="shared" si="1"/>
        <v>0</v>
      </c>
      <c r="C65" s="17">
        <v>50</v>
      </c>
      <c r="D65" s="15"/>
      <c r="E65" s="16"/>
      <c r="F65" s="16"/>
      <c r="G65" s="16"/>
      <c r="H65" s="19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4.45">
      <c r="B66" s="18">
        <f t="shared" si="1"/>
        <v>0</v>
      </c>
      <c r="C66" s="17">
        <v>51</v>
      </c>
      <c r="D66" s="15"/>
      <c r="E66" s="16"/>
      <c r="F66" s="16"/>
      <c r="G66" s="16"/>
      <c r="H66" s="19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4.45">
      <c r="B67" s="18">
        <f t="shared" si="1"/>
        <v>0</v>
      </c>
      <c r="C67" s="17">
        <v>52</v>
      </c>
      <c r="D67" s="15"/>
      <c r="E67" s="16"/>
      <c r="F67" s="16"/>
      <c r="G67" s="16"/>
      <c r="H67" s="19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4.45">
      <c r="B68" s="18">
        <f t="shared" si="1"/>
        <v>0</v>
      </c>
      <c r="C68" s="17">
        <v>53</v>
      </c>
      <c r="D68" s="15"/>
      <c r="E68" s="16"/>
      <c r="F68" s="16"/>
      <c r="G68" s="16"/>
      <c r="H68" s="19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4.45">
      <c r="B69" s="18">
        <f t="shared" si="1"/>
        <v>0</v>
      </c>
      <c r="C69" s="17">
        <v>54</v>
      </c>
      <c r="D69" s="15"/>
      <c r="E69" s="16"/>
      <c r="F69" s="16"/>
      <c r="G69" s="16"/>
      <c r="H69" s="19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4.45">
      <c r="B70" s="18">
        <f t="shared" si="1"/>
        <v>0</v>
      </c>
      <c r="C70" s="17">
        <v>55</v>
      </c>
      <c r="D70" s="15"/>
      <c r="E70" s="16"/>
      <c r="F70" s="16"/>
      <c r="G70" s="16"/>
      <c r="H70" s="19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4.45">
      <c r="B71" s="18">
        <f t="shared" si="1"/>
        <v>0</v>
      </c>
      <c r="C71" s="17">
        <v>56</v>
      </c>
      <c r="D71" s="15"/>
      <c r="E71" s="16"/>
      <c r="F71" s="16"/>
      <c r="G71" s="16"/>
      <c r="H71" s="19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4.45">
      <c r="B72" s="18">
        <f t="shared" si="1"/>
        <v>0</v>
      </c>
      <c r="C72" s="17">
        <v>57</v>
      </c>
      <c r="D72" s="15"/>
      <c r="E72" s="16"/>
      <c r="F72" s="16"/>
      <c r="G72" s="16"/>
      <c r="H72" s="19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4.45">
      <c r="B73" s="18">
        <f t="shared" si="1"/>
        <v>0</v>
      </c>
      <c r="C73" s="17">
        <v>58</v>
      </c>
      <c r="D73" s="15"/>
      <c r="E73" s="16"/>
      <c r="F73" s="16"/>
      <c r="G73" s="16"/>
      <c r="H73" s="19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4.45">
      <c r="B74" s="18">
        <f t="shared" si="1"/>
        <v>0</v>
      </c>
      <c r="C74" s="17">
        <v>59</v>
      </c>
      <c r="D74" s="15"/>
      <c r="E74" s="16"/>
      <c r="F74" s="16"/>
      <c r="G74" s="16"/>
      <c r="H74" s="19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4.45">
      <c r="B75" s="18">
        <f t="shared" si="1"/>
        <v>0</v>
      </c>
      <c r="C75" s="17">
        <v>60</v>
      </c>
      <c r="D75" s="15"/>
      <c r="E75" s="16"/>
      <c r="F75" s="16"/>
      <c r="G75" s="16"/>
      <c r="H75" s="19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4.45">
      <c r="B76" s="18">
        <f t="shared" si="1"/>
        <v>0</v>
      </c>
      <c r="C76" s="17">
        <v>61</v>
      </c>
      <c r="D76" s="15"/>
      <c r="E76" s="16"/>
      <c r="F76" s="16"/>
      <c r="G76" s="16"/>
      <c r="H76" s="19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4.45">
      <c r="B77" s="18">
        <f t="shared" si="1"/>
        <v>0</v>
      </c>
      <c r="C77" s="17">
        <v>62</v>
      </c>
      <c r="D77" s="15"/>
      <c r="E77" s="16"/>
      <c r="F77" s="16"/>
      <c r="G77" s="16"/>
      <c r="H77" s="19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4.45">
      <c r="B78" s="18">
        <f t="shared" si="1"/>
        <v>0</v>
      </c>
      <c r="C78" s="17">
        <v>63</v>
      </c>
      <c r="D78" s="15"/>
      <c r="E78" s="16"/>
      <c r="F78" s="16"/>
      <c r="G78" s="16"/>
      <c r="H78" s="19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14.45">
      <c r="B79" s="18">
        <f t="shared" ref="B79:B142" si="2">SUM(E79:G79)</f>
        <v>0</v>
      </c>
      <c r="C79" s="17">
        <v>64</v>
      </c>
      <c r="D79" s="15"/>
      <c r="E79" s="16"/>
      <c r="F79" s="16"/>
      <c r="G79" s="16"/>
      <c r="H79" s="19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2:19" ht="14.45">
      <c r="B80" s="18">
        <f t="shared" si="2"/>
        <v>0</v>
      </c>
      <c r="C80" s="17">
        <v>65</v>
      </c>
      <c r="D80" s="15"/>
      <c r="E80" s="16"/>
      <c r="F80" s="16"/>
      <c r="G80" s="16"/>
      <c r="H80" s="19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2:19" ht="14.45">
      <c r="B81" s="18">
        <f t="shared" si="2"/>
        <v>0</v>
      </c>
      <c r="C81" s="17">
        <v>66</v>
      </c>
      <c r="D81" s="15"/>
      <c r="E81" s="16"/>
      <c r="F81" s="16"/>
      <c r="G81" s="16"/>
      <c r="H81" s="19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2:19" ht="14.45">
      <c r="B82" s="18">
        <f t="shared" si="2"/>
        <v>0</v>
      </c>
      <c r="C82" s="17">
        <v>67</v>
      </c>
      <c r="D82" s="15"/>
      <c r="E82" s="16"/>
      <c r="F82" s="16"/>
      <c r="G82" s="16"/>
      <c r="H82" s="19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2:19" ht="14.45">
      <c r="B83" s="18">
        <f t="shared" si="2"/>
        <v>0</v>
      </c>
      <c r="C83" s="17">
        <v>68</v>
      </c>
      <c r="D83" s="15"/>
      <c r="E83" s="16"/>
      <c r="F83" s="16"/>
      <c r="G83" s="16"/>
      <c r="H83" s="19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4.45">
      <c r="B84" s="18">
        <f t="shared" si="2"/>
        <v>0</v>
      </c>
      <c r="C84" s="17">
        <v>69</v>
      </c>
      <c r="D84" s="15"/>
      <c r="E84" s="16"/>
      <c r="F84" s="16"/>
      <c r="G84" s="16"/>
      <c r="H84" s="19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4.45">
      <c r="B85" s="18">
        <f t="shared" si="2"/>
        <v>0</v>
      </c>
      <c r="C85" s="17">
        <v>70</v>
      </c>
      <c r="D85" s="15"/>
      <c r="E85" s="16"/>
      <c r="F85" s="16"/>
      <c r="G85" s="16"/>
      <c r="H85" s="19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4.45">
      <c r="B86" s="18">
        <f t="shared" si="2"/>
        <v>0</v>
      </c>
      <c r="C86" s="17">
        <v>71</v>
      </c>
      <c r="D86" s="15"/>
      <c r="E86" s="16"/>
      <c r="F86" s="16"/>
      <c r="G86" s="16"/>
      <c r="H86" s="19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2:19" ht="14.45">
      <c r="B87" s="18">
        <f t="shared" si="2"/>
        <v>0</v>
      </c>
      <c r="C87" s="17">
        <v>72</v>
      </c>
      <c r="D87" s="15"/>
      <c r="E87" s="16"/>
      <c r="F87" s="16"/>
      <c r="G87" s="16"/>
      <c r="H87" s="19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2:19" ht="14.45">
      <c r="B88" s="18">
        <f t="shared" si="2"/>
        <v>0</v>
      </c>
      <c r="C88" s="17">
        <v>73</v>
      </c>
      <c r="D88" s="15"/>
      <c r="E88" s="16"/>
      <c r="F88" s="16"/>
      <c r="G88" s="16"/>
      <c r="H88" s="19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2:19" ht="14.45">
      <c r="B89" s="18">
        <f t="shared" si="2"/>
        <v>0</v>
      </c>
      <c r="C89" s="17">
        <v>74</v>
      </c>
      <c r="D89" s="15"/>
      <c r="E89" s="16"/>
      <c r="F89" s="16"/>
      <c r="G89" s="16"/>
      <c r="H89" s="19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2:19" ht="14.45">
      <c r="B90" s="18">
        <f t="shared" si="2"/>
        <v>0</v>
      </c>
      <c r="C90" s="17">
        <v>75</v>
      </c>
      <c r="D90" s="15"/>
      <c r="E90" s="16"/>
      <c r="F90" s="16"/>
      <c r="G90" s="16"/>
      <c r="H90" s="19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2:19" ht="14.45">
      <c r="B91" s="18">
        <f t="shared" si="2"/>
        <v>0</v>
      </c>
      <c r="C91" s="17">
        <v>76</v>
      </c>
      <c r="D91" s="15"/>
      <c r="E91" s="16"/>
      <c r="F91" s="16"/>
      <c r="G91" s="16"/>
      <c r="H91" s="19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2:19" ht="14.45">
      <c r="B92" s="18">
        <f t="shared" si="2"/>
        <v>0</v>
      </c>
      <c r="C92" s="17">
        <v>77</v>
      </c>
      <c r="D92" s="15"/>
      <c r="E92" s="16"/>
      <c r="F92" s="16"/>
      <c r="G92" s="16"/>
      <c r="H92" s="19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2:19" ht="14.45">
      <c r="B93" s="18">
        <f t="shared" si="2"/>
        <v>0</v>
      </c>
      <c r="C93" s="17">
        <v>78</v>
      </c>
      <c r="D93" s="15"/>
      <c r="E93" s="16"/>
      <c r="F93" s="16"/>
      <c r="G93" s="16"/>
      <c r="H93" s="19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2:19" ht="14.45">
      <c r="B94" s="18">
        <f t="shared" si="2"/>
        <v>0</v>
      </c>
      <c r="C94" s="17">
        <v>79</v>
      </c>
      <c r="D94" s="15"/>
      <c r="E94" s="16"/>
      <c r="F94" s="16"/>
      <c r="G94" s="16"/>
      <c r="H94" s="19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2:19" ht="14.45">
      <c r="B95" s="18">
        <f t="shared" si="2"/>
        <v>0</v>
      </c>
      <c r="C95" s="17">
        <v>80</v>
      </c>
      <c r="D95" s="15"/>
      <c r="E95" s="16"/>
      <c r="F95" s="16"/>
      <c r="G95" s="16"/>
      <c r="H95" s="19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2:19" ht="14.45">
      <c r="B96" s="18">
        <f t="shared" si="2"/>
        <v>0</v>
      </c>
      <c r="C96" s="17">
        <v>81</v>
      </c>
      <c r="D96" s="15"/>
      <c r="E96" s="16"/>
      <c r="F96" s="16"/>
      <c r="G96" s="16"/>
      <c r="H96" s="19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2:19" ht="14.45">
      <c r="B97" s="18">
        <f t="shared" si="2"/>
        <v>0</v>
      </c>
      <c r="C97" s="17">
        <v>82</v>
      </c>
      <c r="D97" s="15"/>
      <c r="E97" s="16"/>
      <c r="F97" s="16"/>
      <c r="G97" s="16"/>
      <c r="H97" s="19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2:19" ht="14.45">
      <c r="B98" s="18">
        <f t="shared" si="2"/>
        <v>0</v>
      </c>
      <c r="C98" s="17">
        <v>83</v>
      </c>
      <c r="D98" s="15"/>
      <c r="E98" s="16"/>
      <c r="F98" s="16"/>
      <c r="G98" s="16"/>
      <c r="H98" s="19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2:19" ht="14.45">
      <c r="B99" s="18">
        <f t="shared" si="2"/>
        <v>0</v>
      </c>
      <c r="C99" s="17">
        <v>84</v>
      </c>
      <c r="D99" s="15"/>
      <c r="E99" s="16"/>
      <c r="F99" s="16"/>
      <c r="G99" s="16"/>
      <c r="H99" s="19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2:19" ht="14.45">
      <c r="B100" s="18">
        <f t="shared" si="2"/>
        <v>0</v>
      </c>
      <c r="C100" s="17">
        <v>85</v>
      </c>
      <c r="D100" s="15"/>
      <c r="E100" s="16"/>
      <c r="F100" s="16"/>
      <c r="G100" s="16"/>
      <c r="H100" s="19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4.45">
      <c r="B101" s="18">
        <f t="shared" si="2"/>
        <v>0</v>
      </c>
      <c r="C101" s="17">
        <v>86</v>
      </c>
      <c r="D101" s="15"/>
      <c r="E101" s="16"/>
      <c r="F101" s="16"/>
      <c r="G101" s="16"/>
      <c r="H101" s="19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4.45">
      <c r="B102" s="18">
        <f t="shared" si="2"/>
        <v>0</v>
      </c>
      <c r="C102" s="17">
        <v>87</v>
      </c>
      <c r="D102" s="15"/>
      <c r="E102" s="16"/>
      <c r="F102" s="16"/>
      <c r="G102" s="16"/>
      <c r="H102" s="19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4.45">
      <c r="B103" s="18">
        <f t="shared" si="2"/>
        <v>0</v>
      </c>
      <c r="C103" s="17">
        <v>88</v>
      </c>
      <c r="D103" s="15"/>
      <c r="E103" s="16"/>
      <c r="F103" s="16"/>
      <c r="G103" s="16"/>
      <c r="H103" s="19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4.45">
      <c r="B104" s="18">
        <f t="shared" si="2"/>
        <v>0</v>
      </c>
      <c r="C104" s="17">
        <v>89</v>
      </c>
      <c r="D104" s="15"/>
      <c r="E104" s="16"/>
      <c r="F104" s="16"/>
      <c r="G104" s="16"/>
      <c r="H104" s="19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4.45">
      <c r="B105" s="18">
        <f t="shared" si="2"/>
        <v>0</v>
      </c>
      <c r="C105" s="17">
        <v>90</v>
      </c>
      <c r="D105" s="15"/>
      <c r="E105" s="16"/>
      <c r="F105" s="16"/>
      <c r="G105" s="16"/>
      <c r="H105" s="19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4.45">
      <c r="B106" s="18">
        <f t="shared" si="2"/>
        <v>0</v>
      </c>
      <c r="C106" s="17">
        <v>91</v>
      </c>
      <c r="D106" s="15"/>
      <c r="E106" s="16"/>
      <c r="F106" s="16"/>
      <c r="G106" s="16"/>
      <c r="H106" s="19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4.45">
      <c r="B107" s="18">
        <f t="shared" si="2"/>
        <v>0</v>
      </c>
      <c r="C107" s="17">
        <v>92</v>
      </c>
      <c r="D107" s="15"/>
      <c r="E107" s="16"/>
      <c r="F107" s="16"/>
      <c r="G107" s="16"/>
      <c r="H107" s="19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4.45">
      <c r="B108" s="18">
        <f t="shared" si="2"/>
        <v>0</v>
      </c>
      <c r="C108" s="17">
        <v>93</v>
      </c>
      <c r="D108" s="15"/>
      <c r="E108" s="16"/>
      <c r="F108" s="16"/>
      <c r="G108" s="16"/>
      <c r="H108" s="19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4.45">
      <c r="B109" s="18">
        <f t="shared" si="2"/>
        <v>0</v>
      </c>
      <c r="C109" s="17">
        <v>94</v>
      </c>
      <c r="D109" s="15"/>
      <c r="E109" s="16"/>
      <c r="F109" s="16"/>
      <c r="G109" s="16"/>
      <c r="H109" s="19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4.45">
      <c r="B110" s="18">
        <f t="shared" si="2"/>
        <v>0</v>
      </c>
      <c r="C110" s="17">
        <v>95</v>
      </c>
      <c r="D110" s="15"/>
      <c r="E110" s="16"/>
      <c r="F110" s="16"/>
      <c r="G110" s="16"/>
      <c r="H110" s="19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4.45">
      <c r="B111" s="18">
        <f t="shared" si="2"/>
        <v>0</v>
      </c>
      <c r="C111" s="17">
        <v>96</v>
      </c>
      <c r="D111" s="15"/>
      <c r="E111" s="16"/>
      <c r="F111" s="16"/>
      <c r="G111" s="16"/>
      <c r="H111" s="19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4.45">
      <c r="B112" s="18">
        <f t="shared" si="2"/>
        <v>0</v>
      </c>
      <c r="C112" s="17">
        <v>97</v>
      </c>
      <c r="D112" s="15"/>
      <c r="E112" s="16"/>
      <c r="F112" s="16"/>
      <c r="G112" s="16"/>
      <c r="H112" s="19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4.45">
      <c r="B113" s="18">
        <f t="shared" si="2"/>
        <v>0</v>
      </c>
      <c r="C113" s="17">
        <v>98</v>
      </c>
      <c r="D113" s="15"/>
      <c r="E113" s="16"/>
      <c r="F113" s="16"/>
      <c r="G113" s="16"/>
      <c r="H113" s="19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4.45">
      <c r="B114" s="18">
        <f t="shared" si="2"/>
        <v>0</v>
      </c>
      <c r="C114" s="17">
        <v>99</v>
      </c>
      <c r="D114" s="15"/>
      <c r="E114" s="16"/>
      <c r="F114" s="16"/>
      <c r="G114" s="16"/>
      <c r="H114" s="19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4.45">
      <c r="B115" s="18">
        <f t="shared" si="2"/>
        <v>0</v>
      </c>
      <c r="C115" s="17">
        <v>100</v>
      </c>
      <c r="D115" s="15"/>
      <c r="E115" s="16"/>
      <c r="F115" s="16"/>
      <c r="G115" s="16"/>
      <c r="H115" s="19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4.45">
      <c r="B116" s="18">
        <f t="shared" si="2"/>
        <v>0</v>
      </c>
      <c r="C116" s="17">
        <v>101</v>
      </c>
      <c r="D116" s="15"/>
      <c r="E116" s="16"/>
      <c r="F116" s="16"/>
      <c r="G116" s="16"/>
      <c r="H116" s="19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4.45">
      <c r="B117" s="18">
        <f t="shared" si="2"/>
        <v>0</v>
      </c>
      <c r="C117" s="17">
        <v>102</v>
      </c>
      <c r="D117" s="15"/>
      <c r="E117" s="16"/>
      <c r="F117" s="16"/>
      <c r="G117" s="16"/>
      <c r="H117" s="19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4.45">
      <c r="B118" s="18">
        <f t="shared" si="2"/>
        <v>0</v>
      </c>
      <c r="C118" s="17">
        <v>103</v>
      </c>
      <c r="D118" s="15"/>
      <c r="E118" s="16"/>
      <c r="F118" s="16"/>
      <c r="G118" s="16"/>
      <c r="H118" s="19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4.45">
      <c r="B119" s="18">
        <f t="shared" si="2"/>
        <v>0</v>
      </c>
      <c r="C119" s="17">
        <v>104</v>
      </c>
      <c r="D119" s="15"/>
      <c r="E119" s="16"/>
      <c r="F119" s="16"/>
      <c r="G119" s="16"/>
      <c r="H119" s="19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4.45">
      <c r="B120" s="18">
        <f t="shared" si="2"/>
        <v>0</v>
      </c>
      <c r="C120" s="17">
        <v>105</v>
      </c>
      <c r="D120" s="15"/>
      <c r="E120" s="16"/>
      <c r="F120" s="16"/>
      <c r="G120" s="16"/>
      <c r="H120" s="19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4.45">
      <c r="B121" s="18">
        <f t="shared" si="2"/>
        <v>0</v>
      </c>
      <c r="C121" s="17">
        <v>106</v>
      </c>
      <c r="D121" s="15"/>
      <c r="E121" s="16"/>
      <c r="F121" s="16"/>
      <c r="G121" s="16"/>
      <c r="H121" s="19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4.45">
      <c r="B122" s="18">
        <f t="shared" si="2"/>
        <v>0</v>
      </c>
      <c r="C122" s="17">
        <v>107</v>
      </c>
      <c r="D122" s="15"/>
      <c r="E122" s="16"/>
      <c r="F122" s="16"/>
      <c r="G122" s="16"/>
      <c r="H122" s="19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4.45">
      <c r="B123" s="18">
        <f t="shared" si="2"/>
        <v>0</v>
      </c>
      <c r="C123" s="17">
        <v>108</v>
      </c>
      <c r="D123" s="15"/>
      <c r="E123" s="16"/>
      <c r="F123" s="16"/>
      <c r="G123" s="16"/>
      <c r="H123" s="19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4.45">
      <c r="B124" s="18">
        <f t="shared" si="2"/>
        <v>0</v>
      </c>
      <c r="C124" s="17">
        <v>109</v>
      </c>
      <c r="D124" s="15"/>
      <c r="E124" s="16"/>
      <c r="F124" s="16"/>
      <c r="G124" s="16"/>
      <c r="H124" s="19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4.45">
      <c r="B125" s="18">
        <f t="shared" si="2"/>
        <v>0</v>
      </c>
      <c r="C125" s="17">
        <v>110</v>
      </c>
      <c r="D125" s="15"/>
      <c r="E125" s="16"/>
      <c r="F125" s="16"/>
      <c r="G125" s="16"/>
      <c r="H125" s="19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4.45">
      <c r="B126" s="18">
        <f t="shared" si="2"/>
        <v>0</v>
      </c>
      <c r="C126" s="17">
        <v>111</v>
      </c>
      <c r="D126" s="15"/>
      <c r="E126" s="16"/>
      <c r="F126" s="16"/>
      <c r="G126" s="16"/>
      <c r="H126" s="19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4.45">
      <c r="B127" s="18">
        <f t="shared" si="2"/>
        <v>0</v>
      </c>
      <c r="C127" s="17">
        <v>112</v>
      </c>
      <c r="D127" s="15"/>
      <c r="E127" s="16"/>
      <c r="F127" s="16"/>
      <c r="G127" s="16"/>
      <c r="H127" s="19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4.45">
      <c r="B128" s="18">
        <f t="shared" si="2"/>
        <v>0</v>
      </c>
      <c r="C128" s="17">
        <v>113</v>
      </c>
      <c r="D128" s="15"/>
      <c r="E128" s="16"/>
      <c r="F128" s="16"/>
      <c r="G128" s="16"/>
      <c r="H128" s="19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4.45">
      <c r="B129" s="18">
        <f t="shared" si="2"/>
        <v>0</v>
      </c>
      <c r="C129" s="17">
        <v>114</v>
      </c>
      <c r="D129" s="15"/>
      <c r="E129" s="16"/>
      <c r="F129" s="16"/>
      <c r="G129" s="16"/>
      <c r="H129" s="19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4.45">
      <c r="B130" s="18">
        <f t="shared" si="2"/>
        <v>0</v>
      </c>
      <c r="C130" s="17">
        <v>115</v>
      </c>
      <c r="D130" s="15"/>
      <c r="E130" s="16"/>
      <c r="F130" s="16"/>
      <c r="G130" s="16"/>
      <c r="H130" s="19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4.45">
      <c r="B131" s="18">
        <f t="shared" si="2"/>
        <v>0</v>
      </c>
      <c r="C131" s="17">
        <v>116</v>
      </c>
      <c r="D131" s="15"/>
      <c r="E131" s="16"/>
      <c r="F131" s="16"/>
      <c r="G131" s="16"/>
      <c r="H131" s="19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4.45">
      <c r="B132" s="18">
        <f t="shared" si="2"/>
        <v>0</v>
      </c>
      <c r="C132" s="17">
        <v>117</v>
      </c>
      <c r="D132" s="15"/>
      <c r="E132" s="16"/>
      <c r="F132" s="16"/>
      <c r="G132" s="16"/>
      <c r="H132" s="19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4.45">
      <c r="B133" s="18">
        <f t="shared" si="2"/>
        <v>0</v>
      </c>
      <c r="C133" s="17">
        <v>118</v>
      </c>
      <c r="D133" s="15"/>
      <c r="E133" s="16"/>
      <c r="F133" s="16"/>
      <c r="G133" s="16"/>
      <c r="H133" s="19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4.45">
      <c r="B134" s="18">
        <f t="shared" si="2"/>
        <v>0</v>
      </c>
      <c r="C134" s="17">
        <v>119</v>
      </c>
      <c r="D134" s="15"/>
      <c r="E134" s="16"/>
      <c r="F134" s="16"/>
      <c r="G134" s="16"/>
      <c r="H134" s="19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4.45">
      <c r="B135" s="18">
        <f t="shared" si="2"/>
        <v>0</v>
      </c>
      <c r="C135" s="17">
        <v>120</v>
      </c>
      <c r="D135" s="15"/>
      <c r="E135" s="16"/>
      <c r="F135" s="16"/>
      <c r="G135" s="16"/>
      <c r="H135" s="19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2:19" ht="14.45">
      <c r="B136" s="18">
        <f t="shared" si="2"/>
        <v>0</v>
      </c>
      <c r="C136" s="17">
        <v>121</v>
      </c>
      <c r="D136" s="15"/>
      <c r="E136" s="16"/>
      <c r="F136" s="16"/>
      <c r="G136" s="16"/>
      <c r="H136" s="19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2:19" ht="14.45">
      <c r="B137" s="18">
        <f t="shared" si="2"/>
        <v>0</v>
      </c>
      <c r="C137" s="17">
        <v>122</v>
      </c>
      <c r="D137" s="15"/>
      <c r="E137" s="16"/>
      <c r="F137" s="16"/>
      <c r="G137" s="16"/>
      <c r="H137" s="19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2:19" ht="14.45">
      <c r="B138" s="18">
        <f t="shared" si="2"/>
        <v>0</v>
      </c>
      <c r="C138" s="17">
        <v>123</v>
      </c>
      <c r="D138" s="15"/>
      <c r="E138" s="16"/>
      <c r="F138" s="16"/>
      <c r="G138" s="16"/>
      <c r="H138" s="19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2:19" ht="14.45">
      <c r="B139" s="18">
        <f t="shared" si="2"/>
        <v>0</v>
      </c>
      <c r="C139" s="17">
        <v>124</v>
      </c>
      <c r="D139" s="15"/>
      <c r="E139" s="16"/>
      <c r="F139" s="16"/>
      <c r="G139" s="16"/>
      <c r="H139" s="19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2:19" ht="14.45">
      <c r="B140" s="18">
        <f t="shared" si="2"/>
        <v>0</v>
      </c>
      <c r="C140" s="17">
        <v>125</v>
      </c>
      <c r="D140" s="15"/>
      <c r="E140" s="16"/>
      <c r="F140" s="16"/>
      <c r="G140" s="16"/>
      <c r="H140" s="19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2:19" ht="14.45">
      <c r="B141" s="18">
        <f t="shared" si="2"/>
        <v>0</v>
      </c>
      <c r="C141" s="17">
        <v>126</v>
      </c>
      <c r="D141" s="15"/>
      <c r="E141" s="16"/>
      <c r="F141" s="16"/>
      <c r="G141" s="16"/>
      <c r="H141" s="19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2:19" ht="14.45">
      <c r="B142" s="18">
        <f t="shared" si="2"/>
        <v>0</v>
      </c>
      <c r="C142" s="17">
        <v>127</v>
      </c>
      <c r="D142" s="15"/>
      <c r="E142" s="16"/>
      <c r="F142" s="16"/>
      <c r="G142" s="16"/>
      <c r="H142" s="19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2:19" ht="14.45">
      <c r="B143" s="18">
        <f t="shared" ref="B143:B206" si="3">SUM(E143:G143)</f>
        <v>0</v>
      </c>
      <c r="C143" s="17">
        <v>128</v>
      </c>
      <c r="D143" s="15"/>
      <c r="E143" s="16"/>
      <c r="F143" s="16"/>
      <c r="G143" s="16"/>
      <c r="H143" s="19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2:19" ht="14.45">
      <c r="B144" s="18">
        <f t="shared" si="3"/>
        <v>0</v>
      </c>
      <c r="C144" s="17">
        <v>129</v>
      </c>
      <c r="D144" s="15"/>
      <c r="E144" s="16"/>
      <c r="F144" s="16"/>
      <c r="G144" s="16"/>
      <c r="H144" s="19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2:19" ht="14.45">
      <c r="B145" s="18">
        <f t="shared" si="3"/>
        <v>0</v>
      </c>
      <c r="C145" s="17">
        <v>130</v>
      </c>
      <c r="D145" s="15"/>
      <c r="E145" s="16"/>
      <c r="F145" s="16"/>
      <c r="G145" s="16"/>
      <c r="H145" s="19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2:19" ht="14.45">
      <c r="B146" s="18">
        <f t="shared" si="3"/>
        <v>0</v>
      </c>
      <c r="C146" s="17">
        <v>131</v>
      </c>
      <c r="D146" s="15"/>
      <c r="E146" s="16"/>
      <c r="F146" s="16"/>
      <c r="G146" s="16"/>
      <c r="H146" s="19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2:19" ht="14.45">
      <c r="B147" s="18">
        <f t="shared" si="3"/>
        <v>0</v>
      </c>
      <c r="C147" s="17">
        <v>132</v>
      </c>
      <c r="D147" s="15"/>
      <c r="E147" s="16"/>
      <c r="F147" s="16"/>
      <c r="G147" s="16"/>
      <c r="H147" s="19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2:19" ht="14.45">
      <c r="B148" s="18">
        <f t="shared" si="3"/>
        <v>0</v>
      </c>
      <c r="C148" s="17">
        <v>133</v>
      </c>
      <c r="D148" s="15"/>
      <c r="E148" s="16"/>
      <c r="F148" s="16"/>
      <c r="G148" s="16"/>
      <c r="H148" s="19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2:19" ht="14.45">
      <c r="B149" s="18">
        <f t="shared" si="3"/>
        <v>0</v>
      </c>
      <c r="C149" s="17">
        <v>134</v>
      </c>
      <c r="D149" s="15"/>
      <c r="E149" s="16"/>
      <c r="F149" s="16"/>
      <c r="G149" s="16"/>
      <c r="H149" s="19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2:19" ht="14.45">
      <c r="B150" s="18">
        <f t="shared" si="3"/>
        <v>0</v>
      </c>
      <c r="C150" s="17">
        <v>135</v>
      </c>
      <c r="D150" s="15"/>
      <c r="E150" s="16"/>
      <c r="F150" s="16"/>
      <c r="G150" s="16"/>
      <c r="H150" s="19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2:19" ht="14.45">
      <c r="B151" s="18">
        <f t="shared" si="3"/>
        <v>0</v>
      </c>
      <c r="C151" s="17">
        <v>136</v>
      </c>
      <c r="D151" s="15"/>
      <c r="E151" s="16"/>
      <c r="F151" s="16"/>
      <c r="G151" s="16"/>
      <c r="H151" s="19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2:19" ht="14.45">
      <c r="B152" s="18">
        <f t="shared" si="3"/>
        <v>0</v>
      </c>
      <c r="C152" s="17">
        <v>137</v>
      </c>
      <c r="D152" s="15"/>
      <c r="E152" s="16"/>
      <c r="F152" s="16"/>
      <c r="G152" s="16"/>
      <c r="H152" s="19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2:19" ht="14.45">
      <c r="B153" s="18">
        <f t="shared" si="3"/>
        <v>0</v>
      </c>
      <c r="C153" s="17">
        <v>138</v>
      </c>
      <c r="D153" s="15"/>
      <c r="E153" s="16"/>
      <c r="F153" s="16"/>
      <c r="G153" s="16"/>
      <c r="H153" s="19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2:19" ht="14.45">
      <c r="B154" s="18">
        <f t="shared" si="3"/>
        <v>0</v>
      </c>
      <c r="C154" s="17">
        <v>139</v>
      </c>
      <c r="D154" s="15"/>
      <c r="E154" s="16"/>
      <c r="F154" s="16"/>
      <c r="G154" s="16"/>
      <c r="H154" s="19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2:19" ht="14.45">
      <c r="B155" s="18">
        <f t="shared" si="3"/>
        <v>0</v>
      </c>
      <c r="C155" s="17">
        <v>140</v>
      </c>
      <c r="D155" s="15"/>
      <c r="E155" s="16"/>
      <c r="F155" s="16"/>
      <c r="G155" s="16"/>
      <c r="H155" s="19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2:19" ht="14.45">
      <c r="B156" s="18">
        <f t="shared" si="3"/>
        <v>0</v>
      </c>
      <c r="C156" s="17">
        <v>141</v>
      </c>
      <c r="D156" s="15"/>
      <c r="E156" s="16"/>
      <c r="F156" s="16"/>
      <c r="G156" s="16"/>
      <c r="H156" s="19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2:19" ht="14.45">
      <c r="B157" s="18">
        <f t="shared" si="3"/>
        <v>0</v>
      </c>
      <c r="C157" s="17">
        <v>142</v>
      </c>
      <c r="D157" s="15"/>
      <c r="E157" s="16"/>
      <c r="F157" s="16"/>
      <c r="G157" s="16"/>
      <c r="H157" s="19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2:19" ht="14.45">
      <c r="B158" s="18">
        <f t="shared" si="3"/>
        <v>0</v>
      </c>
      <c r="C158" s="17">
        <v>143</v>
      </c>
      <c r="D158" s="15"/>
      <c r="E158" s="16"/>
      <c r="F158" s="16"/>
      <c r="G158" s="16"/>
      <c r="H158" s="19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2:19" ht="14.45">
      <c r="B159" s="18">
        <f t="shared" si="3"/>
        <v>0</v>
      </c>
      <c r="C159" s="17">
        <v>144</v>
      </c>
      <c r="D159" s="15"/>
      <c r="E159" s="16"/>
      <c r="F159" s="16"/>
      <c r="G159" s="16"/>
      <c r="H159" s="19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2:19" ht="14.45">
      <c r="B160" s="18">
        <f t="shared" si="3"/>
        <v>0</v>
      </c>
      <c r="C160" s="17">
        <v>145</v>
      </c>
      <c r="D160" s="15"/>
      <c r="E160" s="16"/>
      <c r="F160" s="16"/>
      <c r="G160" s="16"/>
      <c r="H160" s="19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2:19" ht="14.45">
      <c r="B161" s="18">
        <f t="shared" si="3"/>
        <v>0</v>
      </c>
      <c r="C161" s="17">
        <v>146</v>
      </c>
      <c r="D161" s="15"/>
      <c r="E161" s="16"/>
      <c r="F161" s="16"/>
      <c r="G161" s="16"/>
      <c r="H161" s="19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2:19" ht="14.45">
      <c r="B162" s="18">
        <f t="shared" si="3"/>
        <v>0</v>
      </c>
      <c r="C162" s="17">
        <v>147</v>
      </c>
      <c r="D162" s="15"/>
      <c r="E162" s="16"/>
      <c r="F162" s="16"/>
      <c r="G162" s="16"/>
      <c r="H162" s="19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2:19" ht="14.45">
      <c r="B163" s="18">
        <f t="shared" si="3"/>
        <v>0</v>
      </c>
      <c r="C163" s="17">
        <v>148</v>
      </c>
      <c r="D163" s="15"/>
      <c r="E163" s="16"/>
      <c r="F163" s="16"/>
      <c r="G163" s="16"/>
      <c r="H163" s="19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2:19" ht="14.45">
      <c r="B164" s="18">
        <f t="shared" si="3"/>
        <v>0</v>
      </c>
      <c r="C164" s="17">
        <v>149</v>
      </c>
      <c r="D164" s="15"/>
      <c r="E164" s="16"/>
      <c r="F164" s="16"/>
      <c r="G164" s="16"/>
      <c r="H164" s="19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2:19" ht="14.45">
      <c r="B165" s="18">
        <f t="shared" si="3"/>
        <v>0</v>
      </c>
      <c r="C165" s="17">
        <v>150</v>
      </c>
      <c r="D165" s="15"/>
      <c r="E165" s="16"/>
      <c r="F165" s="16"/>
      <c r="G165" s="16"/>
      <c r="H165" s="19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2:19" ht="14.45">
      <c r="B166" s="18">
        <f t="shared" si="3"/>
        <v>0</v>
      </c>
      <c r="C166" s="17">
        <v>151</v>
      </c>
      <c r="D166" s="15"/>
      <c r="E166" s="16"/>
      <c r="F166" s="16"/>
      <c r="G166" s="16"/>
      <c r="H166" s="19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2:19" ht="14.45">
      <c r="B167" s="18">
        <f t="shared" si="3"/>
        <v>0</v>
      </c>
      <c r="C167" s="17">
        <v>152</v>
      </c>
      <c r="D167" s="15"/>
      <c r="E167" s="16"/>
      <c r="F167" s="16"/>
      <c r="G167" s="16"/>
      <c r="H167" s="19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2:19" ht="14.45">
      <c r="B168" s="18">
        <f t="shared" si="3"/>
        <v>0</v>
      </c>
      <c r="C168" s="17">
        <v>153</v>
      </c>
      <c r="D168" s="15"/>
      <c r="E168" s="16"/>
      <c r="F168" s="16"/>
      <c r="G168" s="16"/>
      <c r="H168" s="19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2:19" ht="14.45">
      <c r="B169" s="18">
        <f t="shared" si="3"/>
        <v>0</v>
      </c>
      <c r="C169" s="17">
        <v>154</v>
      </c>
      <c r="D169" s="15"/>
      <c r="E169" s="16"/>
      <c r="F169" s="16"/>
      <c r="G169" s="16"/>
      <c r="H169" s="19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2:19" ht="14.45">
      <c r="B170" s="18">
        <f t="shared" si="3"/>
        <v>0</v>
      </c>
      <c r="C170" s="17">
        <v>155</v>
      </c>
      <c r="D170" s="15"/>
      <c r="E170" s="16"/>
      <c r="F170" s="16"/>
      <c r="G170" s="16"/>
      <c r="H170" s="19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2:19" ht="14.45">
      <c r="B171" s="18">
        <f t="shared" si="3"/>
        <v>0</v>
      </c>
      <c r="C171" s="17">
        <v>156</v>
      </c>
      <c r="D171" s="15"/>
      <c r="E171" s="16"/>
      <c r="F171" s="16"/>
      <c r="G171" s="16"/>
      <c r="H171" s="19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2:19" ht="14.45">
      <c r="B172" s="18">
        <f t="shared" si="3"/>
        <v>0</v>
      </c>
      <c r="C172" s="17">
        <v>157</v>
      </c>
      <c r="D172" s="15"/>
      <c r="E172" s="16"/>
      <c r="F172" s="16"/>
      <c r="G172" s="16"/>
      <c r="H172" s="19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2:19" ht="14.45">
      <c r="B173" s="18">
        <f t="shared" si="3"/>
        <v>0</v>
      </c>
      <c r="C173" s="17">
        <v>158</v>
      </c>
      <c r="D173" s="15"/>
      <c r="E173" s="16"/>
      <c r="F173" s="16"/>
      <c r="G173" s="16"/>
      <c r="H173" s="19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2:19" ht="14.45">
      <c r="B174" s="18">
        <f t="shared" si="3"/>
        <v>0</v>
      </c>
      <c r="C174" s="17">
        <v>159</v>
      </c>
      <c r="D174" s="15"/>
      <c r="E174" s="16"/>
      <c r="F174" s="16"/>
      <c r="G174" s="16"/>
      <c r="H174" s="19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2:19" ht="14.45">
      <c r="B175" s="18">
        <f t="shared" si="3"/>
        <v>0</v>
      </c>
      <c r="C175" s="17">
        <v>160</v>
      </c>
      <c r="D175" s="15"/>
      <c r="E175" s="16"/>
      <c r="F175" s="16"/>
      <c r="G175" s="16"/>
      <c r="H175" s="19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2:19" ht="14.45">
      <c r="B176" s="18">
        <f t="shared" si="3"/>
        <v>0</v>
      </c>
      <c r="C176" s="17">
        <v>161</v>
      </c>
      <c r="D176" s="15"/>
      <c r="E176" s="16"/>
      <c r="F176" s="16"/>
      <c r="G176" s="16"/>
      <c r="H176" s="19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2:19" ht="14.45">
      <c r="B177" s="18">
        <f t="shared" si="3"/>
        <v>0</v>
      </c>
      <c r="C177" s="17">
        <v>162</v>
      </c>
      <c r="D177" s="15"/>
      <c r="E177" s="16"/>
      <c r="F177" s="16"/>
      <c r="G177" s="16"/>
      <c r="H177" s="19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2:19" ht="14.45">
      <c r="B178" s="18">
        <f t="shared" si="3"/>
        <v>0</v>
      </c>
      <c r="C178" s="17">
        <v>163</v>
      </c>
      <c r="D178" s="15"/>
      <c r="E178" s="16"/>
      <c r="F178" s="16"/>
      <c r="G178" s="16"/>
      <c r="H178" s="19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2:19" ht="14.45">
      <c r="B179" s="18">
        <f t="shared" si="3"/>
        <v>0</v>
      </c>
      <c r="C179" s="17">
        <v>164</v>
      </c>
      <c r="D179" s="15"/>
      <c r="E179" s="16"/>
      <c r="F179" s="16"/>
      <c r="G179" s="16"/>
      <c r="H179" s="19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2:19" ht="14.45">
      <c r="B180" s="18">
        <f t="shared" si="3"/>
        <v>0</v>
      </c>
      <c r="C180" s="17">
        <v>165</v>
      </c>
      <c r="D180" s="15"/>
      <c r="E180" s="16"/>
      <c r="F180" s="16"/>
      <c r="G180" s="16"/>
      <c r="H180" s="19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2:19" ht="14.45">
      <c r="B181" s="18">
        <f t="shared" si="3"/>
        <v>0</v>
      </c>
      <c r="C181" s="17">
        <v>166</v>
      </c>
      <c r="D181" s="15"/>
      <c r="E181" s="16"/>
      <c r="F181" s="16"/>
      <c r="G181" s="16"/>
      <c r="H181" s="19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2:19" ht="14.45">
      <c r="B182" s="18">
        <f t="shared" si="3"/>
        <v>0</v>
      </c>
      <c r="C182" s="17">
        <v>167</v>
      </c>
      <c r="D182" s="15"/>
      <c r="E182" s="16"/>
      <c r="F182" s="16"/>
      <c r="G182" s="16"/>
      <c r="H182" s="19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2:19" ht="14.45">
      <c r="B183" s="18">
        <f t="shared" si="3"/>
        <v>0</v>
      </c>
      <c r="C183" s="17">
        <v>168</v>
      </c>
      <c r="D183" s="15"/>
      <c r="E183" s="16"/>
      <c r="F183" s="16"/>
      <c r="G183" s="16"/>
      <c r="H183" s="19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2:19" ht="14.45">
      <c r="B184" s="18">
        <f t="shared" si="3"/>
        <v>0</v>
      </c>
      <c r="C184" s="17">
        <v>169</v>
      </c>
      <c r="D184" s="15"/>
      <c r="E184" s="16"/>
      <c r="F184" s="16"/>
      <c r="G184" s="16"/>
      <c r="H184" s="19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2:19" ht="14.45">
      <c r="B185" s="18">
        <f t="shared" si="3"/>
        <v>0</v>
      </c>
      <c r="C185" s="17">
        <v>170</v>
      </c>
      <c r="D185" s="15"/>
      <c r="E185" s="16"/>
      <c r="F185" s="16"/>
      <c r="G185" s="16"/>
      <c r="H185" s="19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2:19" ht="14.45">
      <c r="B186" s="18">
        <f t="shared" si="3"/>
        <v>0</v>
      </c>
      <c r="C186" s="17">
        <v>171</v>
      </c>
      <c r="D186" s="15"/>
      <c r="E186" s="16"/>
      <c r="F186" s="16"/>
      <c r="G186" s="16"/>
      <c r="H186" s="19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2:19" ht="14.45">
      <c r="B187" s="18">
        <f t="shared" si="3"/>
        <v>0</v>
      </c>
      <c r="C187" s="17">
        <v>172</v>
      </c>
      <c r="D187" s="15"/>
      <c r="E187" s="16"/>
      <c r="F187" s="16"/>
      <c r="G187" s="16"/>
      <c r="H187" s="19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2:19" ht="14.45">
      <c r="B188" s="18">
        <f t="shared" si="3"/>
        <v>0</v>
      </c>
      <c r="C188" s="17">
        <v>173</v>
      </c>
      <c r="D188" s="15"/>
      <c r="E188" s="16"/>
      <c r="F188" s="16"/>
      <c r="G188" s="16"/>
      <c r="H188" s="19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2:19" ht="14.45">
      <c r="B189" s="18">
        <f t="shared" si="3"/>
        <v>0</v>
      </c>
      <c r="C189" s="17">
        <v>174</v>
      </c>
      <c r="D189" s="15"/>
      <c r="E189" s="16"/>
      <c r="F189" s="16"/>
      <c r="G189" s="16"/>
      <c r="H189" s="19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2:19" ht="14.45">
      <c r="B190" s="18">
        <f t="shared" si="3"/>
        <v>0</v>
      </c>
      <c r="C190" s="17">
        <v>175</v>
      </c>
      <c r="D190" s="15"/>
      <c r="E190" s="16"/>
      <c r="F190" s="16"/>
      <c r="G190" s="16"/>
      <c r="H190" s="19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2:19" ht="14.45">
      <c r="B191" s="18">
        <f t="shared" si="3"/>
        <v>0</v>
      </c>
      <c r="C191" s="17">
        <v>176</v>
      </c>
      <c r="D191" s="15"/>
      <c r="E191" s="16"/>
      <c r="F191" s="16"/>
      <c r="G191" s="16"/>
      <c r="H191" s="19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2:19" ht="14.45">
      <c r="B192" s="18">
        <f t="shared" si="3"/>
        <v>0</v>
      </c>
      <c r="C192" s="17">
        <v>177</v>
      </c>
      <c r="D192" s="15"/>
      <c r="E192" s="16"/>
      <c r="F192" s="16"/>
      <c r="G192" s="16"/>
      <c r="H192" s="19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2:19" ht="14.45">
      <c r="B193" s="18">
        <f t="shared" si="3"/>
        <v>0</v>
      </c>
      <c r="C193" s="17">
        <v>178</v>
      </c>
      <c r="D193" s="15"/>
      <c r="E193" s="16"/>
      <c r="F193" s="16"/>
      <c r="G193" s="16"/>
      <c r="H193" s="19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2:19" ht="14.45">
      <c r="B194" s="18">
        <f t="shared" si="3"/>
        <v>0</v>
      </c>
      <c r="C194" s="17">
        <v>179</v>
      </c>
      <c r="D194" s="15"/>
      <c r="E194" s="16"/>
      <c r="F194" s="16"/>
      <c r="G194" s="16"/>
      <c r="H194" s="19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2:19" ht="14.45">
      <c r="B195" s="18">
        <f t="shared" si="3"/>
        <v>0</v>
      </c>
      <c r="C195" s="17">
        <v>180</v>
      </c>
      <c r="D195" s="15"/>
      <c r="E195" s="16"/>
      <c r="F195" s="16"/>
      <c r="G195" s="16"/>
      <c r="H195" s="19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2:19" ht="14.45">
      <c r="B196" s="18">
        <f t="shared" si="3"/>
        <v>0</v>
      </c>
      <c r="C196" s="17">
        <v>181</v>
      </c>
      <c r="D196" s="15"/>
      <c r="E196" s="16"/>
      <c r="F196" s="16"/>
      <c r="G196" s="16"/>
      <c r="H196" s="19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2:19" ht="14.45">
      <c r="B197" s="18">
        <f t="shared" si="3"/>
        <v>0</v>
      </c>
      <c r="C197" s="17">
        <v>182</v>
      </c>
      <c r="D197" s="15"/>
      <c r="E197" s="16"/>
      <c r="F197" s="16"/>
      <c r="G197" s="16"/>
      <c r="H197" s="19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2:19" ht="14.45">
      <c r="B198" s="18">
        <f t="shared" si="3"/>
        <v>0</v>
      </c>
      <c r="C198" s="17">
        <v>183</v>
      </c>
      <c r="D198" s="15"/>
      <c r="E198" s="16"/>
      <c r="F198" s="16"/>
      <c r="G198" s="16"/>
      <c r="H198" s="19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2:19" ht="14.45">
      <c r="B199" s="18">
        <f t="shared" si="3"/>
        <v>0</v>
      </c>
      <c r="C199" s="17">
        <v>184</v>
      </c>
      <c r="D199" s="15"/>
      <c r="E199" s="16"/>
      <c r="F199" s="16"/>
      <c r="G199" s="16"/>
      <c r="H199" s="19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2:19" ht="14.45">
      <c r="B200" s="18">
        <f t="shared" si="3"/>
        <v>0</v>
      </c>
      <c r="C200" s="17">
        <v>185</v>
      </c>
      <c r="D200" s="15"/>
      <c r="E200" s="16"/>
      <c r="F200" s="16"/>
      <c r="G200" s="16"/>
      <c r="H200" s="19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2:19" ht="14.45">
      <c r="B201" s="18">
        <f t="shared" si="3"/>
        <v>0</v>
      </c>
      <c r="C201" s="17">
        <v>186</v>
      </c>
      <c r="D201" s="15"/>
      <c r="E201" s="16"/>
      <c r="F201" s="16"/>
      <c r="G201" s="16"/>
      <c r="H201" s="19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2:19" ht="14.45">
      <c r="B202" s="18">
        <f t="shared" si="3"/>
        <v>0</v>
      </c>
      <c r="C202" s="17">
        <v>187</v>
      </c>
      <c r="D202" s="15"/>
      <c r="E202" s="16"/>
      <c r="F202" s="16"/>
      <c r="G202" s="16"/>
      <c r="H202" s="19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2:19" ht="14.45">
      <c r="B203" s="18">
        <f t="shared" si="3"/>
        <v>0</v>
      </c>
      <c r="C203" s="17">
        <v>188</v>
      </c>
      <c r="D203" s="15"/>
      <c r="E203" s="16"/>
      <c r="F203" s="16"/>
      <c r="G203" s="16"/>
      <c r="H203" s="19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2:19" ht="14.45">
      <c r="B204" s="18">
        <f t="shared" si="3"/>
        <v>0</v>
      </c>
      <c r="C204" s="17">
        <v>189</v>
      </c>
      <c r="D204" s="15"/>
      <c r="E204" s="16"/>
      <c r="F204" s="16"/>
      <c r="G204" s="16"/>
      <c r="H204" s="19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2:19" ht="14.45">
      <c r="B205" s="18">
        <f t="shared" si="3"/>
        <v>0</v>
      </c>
      <c r="C205" s="17">
        <v>190</v>
      </c>
      <c r="D205" s="15"/>
      <c r="E205" s="16"/>
      <c r="F205" s="16"/>
      <c r="G205" s="16"/>
      <c r="H205" s="19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2:19" ht="14.45">
      <c r="B206" s="18">
        <f t="shared" si="3"/>
        <v>0</v>
      </c>
      <c r="C206" s="17">
        <v>191</v>
      </c>
      <c r="D206" s="15"/>
      <c r="E206" s="16"/>
      <c r="F206" s="16"/>
      <c r="G206" s="16"/>
      <c r="H206" s="19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2:19" ht="14.45">
      <c r="B207" s="18">
        <f t="shared" ref="B207:B215" si="4">SUM(E207:G207)</f>
        <v>0</v>
      </c>
      <c r="C207" s="17">
        <v>192</v>
      </c>
      <c r="D207" s="15"/>
      <c r="E207" s="16"/>
      <c r="F207" s="16"/>
      <c r="G207" s="16"/>
      <c r="H207" s="19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2:19" ht="14.45">
      <c r="B208" s="18">
        <f t="shared" si="4"/>
        <v>0</v>
      </c>
      <c r="C208" s="17">
        <v>193</v>
      </c>
      <c r="D208" s="15"/>
      <c r="E208" s="16"/>
      <c r="F208" s="16"/>
      <c r="G208" s="16"/>
      <c r="H208" s="19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2:19" ht="14.45">
      <c r="B209" s="18">
        <f t="shared" si="4"/>
        <v>0</v>
      </c>
      <c r="C209" s="17">
        <v>194</v>
      </c>
      <c r="D209" s="15"/>
      <c r="E209" s="16"/>
      <c r="F209" s="16"/>
      <c r="G209" s="16"/>
      <c r="H209" s="19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2:19" ht="14.45">
      <c r="B210" s="18">
        <f t="shared" si="4"/>
        <v>0</v>
      </c>
      <c r="C210" s="17">
        <v>195</v>
      </c>
      <c r="D210" s="15"/>
      <c r="E210" s="16"/>
      <c r="F210" s="16"/>
      <c r="G210" s="16"/>
      <c r="H210" s="19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2:19" ht="14.45">
      <c r="B211" s="18">
        <f t="shared" si="4"/>
        <v>0</v>
      </c>
      <c r="C211" s="17">
        <v>196</v>
      </c>
      <c r="D211" s="15"/>
      <c r="E211" s="16"/>
      <c r="F211" s="16"/>
      <c r="G211" s="16"/>
      <c r="H211" s="19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2:19" ht="14.45">
      <c r="B212" s="18">
        <f t="shared" si="4"/>
        <v>0</v>
      </c>
      <c r="C212" s="17">
        <v>197</v>
      </c>
      <c r="D212" s="15"/>
      <c r="E212" s="16"/>
      <c r="F212" s="16"/>
      <c r="G212" s="16"/>
      <c r="H212" s="19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2:19" ht="14.45">
      <c r="B213" s="18">
        <f t="shared" si="4"/>
        <v>0</v>
      </c>
      <c r="C213" s="17">
        <v>198</v>
      </c>
      <c r="D213" s="15"/>
      <c r="E213" s="16"/>
      <c r="F213" s="16"/>
      <c r="G213" s="16"/>
      <c r="H213" s="19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2:19" ht="14.45">
      <c r="B214" s="18">
        <f t="shared" si="4"/>
        <v>0</v>
      </c>
      <c r="C214" s="17">
        <v>199</v>
      </c>
      <c r="D214" s="15"/>
      <c r="E214" s="16"/>
      <c r="F214" s="16"/>
      <c r="G214" s="16"/>
      <c r="H214" s="19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2:19" ht="14.45">
      <c r="B215" s="18">
        <f t="shared" si="4"/>
        <v>0</v>
      </c>
      <c r="C215" s="17">
        <v>200</v>
      </c>
      <c r="D215" s="15"/>
      <c r="E215" s="16"/>
      <c r="F215" s="16"/>
      <c r="G215" s="16"/>
      <c r="H215" s="19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2:19" ht="7.5" customHeight="1"/>
    <row r="217" spans="2:19" hidden="1"/>
    <row r="218" spans="2:19" hidden="1"/>
  </sheetData>
  <sheetProtection algorithmName="SHA-512" hashValue="3NYEwZM6L9zJ16HzvP3qJLLI4nuudZVxPo2do26wVeXO9WJAOnflLw9Kqaa0Dg9QwKXzn4EC63+PgHVGtA1hpQ==" saltValue="ug58Lnk+ZRuoxFmiL+lwfQ==" spinCount="100000" sheet="1" objects="1" selectLockedCells="1"/>
  <mergeCells count="12">
    <mergeCell ref="H13:N13"/>
    <mergeCell ref="C10:D10"/>
    <mergeCell ref="C11:D11"/>
    <mergeCell ref="O13:S13"/>
    <mergeCell ref="H11:J11"/>
    <mergeCell ref="C7:D7"/>
    <mergeCell ref="C13:D13"/>
    <mergeCell ref="E7:G7"/>
    <mergeCell ref="B2:G2"/>
    <mergeCell ref="B3:G3"/>
    <mergeCell ref="B5:G5"/>
    <mergeCell ref="E9:G9"/>
  </mergeCells>
  <phoneticPr fontId="7"/>
  <conditionalFormatting sqref="B16:B215">
    <cfRule type="cellIs" dxfId="0" priority="1" operator="equal">
      <formula>0</formula>
    </cfRule>
  </conditionalFormatting>
  <dataValidations count="1">
    <dataValidation type="whole" allowBlank="1" showErrorMessage="1" errorTitle="Integers only" error="Only integer numbers (whole numbers) may be entered in this cell." sqref="E16:G215" xr:uid="{60E9519B-EA25-40AC-A635-08E03220A4FC}">
      <formula1>0</formula1>
      <formula2>1000</formula2>
    </dataValidation>
  </dataValidations>
  <pageMargins left="0.39370078740157483" right="0.39370078740157483" top="0.39370078740157483" bottom="0.39370078740157483" header="0.31496062992125984" footer="0.31496062992125984"/>
  <pageSetup paperSize="9" scale="48" fitToWidth="3" fitToHeight="0" pageOrder="overThenDown" orientation="landscape" r:id="rId1"/>
  <colBreaks count="1" manualBreakCount="1">
    <brk id="14" max="217" man="1"/>
  </colBreaks>
  <ignoredErrors>
    <ignoredError sqref="E11:G11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203ED8-9243-44BD-90E4-DA4B33C71A13}">
          <x14:formula1>
            <xm:f>'NPC List'!$A$1:$A$181</xm:f>
          </x14:formula1>
          <xm:sqref>E7:G7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EDC8-A3F1-44B3-BB0F-83BFA9B41E6A}">
  <dimension ref="A1:A181"/>
  <sheetViews>
    <sheetView topLeftCell="A97" workbookViewId="0">
      <selection activeCell="A106" sqref="A106"/>
    </sheetView>
  </sheetViews>
  <sheetFormatPr defaultRowHeight="14.45"/>
  <cols>
    <col min="1" max="1" width="41" bestFit="1" customWidth="1"/>
  </cols>
  <sheetData>
    <row r="1" spans="1:1" s="31" customFormat="1">
      <c r="A1" s="31" t="s">
        <v>22</v>
      </c>
    </row>
    <row r="2" spans="1:1" s="31" customFormat="1">
      <c r="A2" s="31" t="s">
        <v>23</v>
      </c>
    </row>
    <row r="3" spans="1:1" s="31" customFormat="1">
      <c r="A3" s="31" t="s">
        <v>24</v>
      </c>
    </row>
    <row r="4" spans="1:1" s="31" customFormat="1">
      <c r="A4" s="31" t="s">
        <v>25</v>
      </c>
    </row>
    <row r="5" spans="1:1" s="31" customFormat="1">
      <c r="A5" s="31" t="s">
        <v>26</v>
      </c>
    </row>
    <row r="6" spans="1:1" s="31" customFormat="1">
      <c r="A6" s="31" t="s">
        <v>27</v>
      </c>
    </row>
    <row r="7" spans="1:1" s="31" customFormat="1">
      <c r="A7" s="31" t="s">
        <v>28</v>
      </c>
    </row>
    <row r="8" spans="1:1" s="31" customFormat="1">
      <c r="A8" s="31" t="s">
        <v>29</v>
      </c>
    </row>
    <row r="9" spans="1:1" s="31" customFormat="1">
      <c r="A9" s="31" t="s">
        <v>30</v>
      </c>
    </row>
    <row r="10" spans="1:1" s="31" customFormat="1">
      <c r="A10" s="31" t="s">
        <v>31</v>
      </c>
    </row>
    <row r="11" spans="1:1" s="31" customFormat="1">
      <c r="A11" s="31" t="s">
        <v>32</v>
      </c>
    </row>
    <row r="12" spans="1:1" s="31" customFormat="1">
      <c r="A12" s="31" t="s">
        <v>33</v>
      </c>
    </row>
    <row r="13" spans="1:1" s="31" customFormat="1">
      <c r="A13" s="31" t="s">
        <v>34</v>
      </c>
    </row>
    <row r="14" spans="1:1" s="31" customFormat="1">
      <c r="A14" s="31" t="s">
        <v>35</v>
      </c>
    </row>
    <row r="15" spans="1:1" s="31" customFormat="1">
      <c r="A15" s="31" t="s">
        <v>36</v>
      </c>
    </row>
    <row r="16" spans="1:1" s="31" customFormat="1">
      <c r="A16" s="31" t="s">
        <v>37</v>
      </c>
    </row>
    <row r="17" spans="1:1" s="31" customFormat="1">
      <c r="A17" s="31" t="s">
        <v>38</v>
      </c>
    </row>
    <row r="18" spans="1:1" s="31" customFormat="1">
      <c r="A18" s="31" t="s">
        <v>39</v>
      </c>
    </row>
    <row r="19" spans="1:1" s="31" customFormat="1">
      <c r="A19" s="31" t="s">
        <v>40</v>
      </c>
    </row>
    <row r="20" spans="1:1" s="31" customFormat="1">
      <c r="A20" s="31" t="s">
        <v>41</v>
      </c>
    </row>
    <row r="21" spans="1:1" s="31" customFormat="1">
      <c r="A21" s="31" t="s">
        <v>42</v>
      </c>
    </row>
    <row r="22" spans="1:1" s="31" customFormat="1">
      <c r="A22" s="31" t="s">
        <v>43</v>
      </c>
    </row>
    <row r="23" spans="1:1" s="31" customFormat="1">
      <c r="A23" s="31" t="s">
        <v>44</v>
      </c>
    </row>
    <row r="24" spans="1:1" s="31" customFormat="1">
      <c r="A24" s="31" t="s">
        <v>45</v>
      </c>
    </row>
    <row r="25" spans="1:1" s="31" customFormat="1">
      <c r="A25" s="31" t="s">
        <v>46</v>
      </c>
    </row>
    <row r="26" spans="1:1" s="31" customFormat="1">
      <c r="A26" s="31" t="s">
        <v>47</v>
      </c>
    </row>
    <row r="27" spans="1:1" s="31" customFormat="1">
      <c r="A27" s="31" t="s">
        <v>48</v>
      </c>
    </row>
    <row r="28" spans="1:1" s="31" customFormat="1">
      <c r="A28" s="31" t="s">
        <v>49</v>
      </c>
    </row>
    <row r="29" spans="1:1" s="31" customFormat="1">
      <c r="A29" s="31" t="s">
        <v>50</v>
      </c>
    </row>
    <row r="30" spans="1:1" s="31" customFormat="1">
      <c r="A30" s="31" t="s">
        <v>51</v>
      </c>
    </row>
    <row r="31" spans="1:1" s="31" customFormat="1">
      <c r="A31" s="31" t="s">
        <v>52</v>
      </c>
    </row>
    <row r="32" spans="1:1" s="31" customFormat="1">
      <c r="A32" s="31" t="s">
        <v>53</v>
      </c>
    </row>
    <row r="33" spans="1:1" s="31" customFormat="1">
      <c r="A33" s="31" t="s">
        <v>54</v>
      </c>
    </row>
    <row r="34" spans="1:1" s="31" customFormat="1">
      <c r="A34" s="31" t="s">
        <v>55</v>
      </c>
    </row>
    <row r="35" spans="1:1" s="31" customFormat="1">
      <c r="A35" s="31" t="s">
        <v>56</v>
      </c>
    </row>
    <row r="36" spans="1:1" s="31" customFormat="1">
      <c r="A36" s="31" t="s">
        <v>57</v>
      </c>
    </row>
    <row r="37" spans="1:1" s="31" customFormat="1">
      <c r="A37" s="31" t="s">
        <v>58</v>
      </c>
    </row>
    <row r="38" spans="1:1" s="31" customFormat="1">
      <c r="A38" s="31" t="s">
        <v>59</v>
      </c>
    </row>
    <row r="39" spans="1:1" s="31" customFormat="1">
      <c r="A39" s="31" t="s">
        <v>60</v>
      </c>
    </row>
    <row r="40" spans="1:1" s="31" customFormat="1">
      <c r="A40" s="31" t="s">
        <v>61</v>
      </c>
    </row>
    <row r="41" spans="1:1" s="31" customFormat="1">
      <c r="A41" s="31" t="s">
        <v>62</v>
      </c>
    </row>
    <row r="42" spans="1:1" s="31" customFormat="1">
      <c r="A42" s="31" t="s">
        <v>63</v>
      </c>
    </row>
    <row r="43" spans="1:1" s="31" customFormat="1">
      <c r="A43" s="31" t="s">
        <v>64</v>
      </c>
    </row>
    <row r="44" spans="1:1" s="31" customFormat="1">
      <c r="A44" s="31" t="s">
        <v>65</v>
      </c>
    </row>
    <row r="45" spans="1:1" s="31" customFormat="1">
      <c r="A45" s="31" t="s">
        <v>66</v>
      </c>
    </row>
    <row r="46" spans="1:1" s="31" customFormat="1">
      <c r="A46" s="31" t="s">
        <v>67</v>
      </c>
    </row>
    <row r="47" spans="1:1" s="31" customFormat="1">
      <c r="A47" s="31" t="s">
        <v>68</v>
      </c>
    </row>
    <row r="48" spans="1:1" s="31" customFormat="1">
      <c r="A48" s="31" t="s">
        <v>69</v>
      </c>
    </row>
    <row r="49" spans="1:1" s="31" customFormat="1">
      <c r="A49" s="31" t="s">
        <v>70</v>
      </c>
    </row>
    <row r="50" spans="1:1" s="31" customFormat="1">
      <c r="A50" s="31" t="s">
        <v>71</v>
      </c>
    </row>
    <row r="51" spans="1:1" s="31" customFormat="1">
      <c r="A51" s="31" t="s">
        <v>72</v>
      </c>
    </row>
    <row r="52" spans="1:1" s="31" customFormat="1">
      <c r="A52" s="31" t="s">
        <v>73</v>
      </c>
    </row>
    <row r="53" spans="1:1" s="31" customFormat="1">
      <c r="A53" s="31" t="s">
        <v>74</v>
      </c>
    </row>
    <row r="54" spans="1:1" s="31" customFormat="1">
      <c r="A54" s="31" t="s">
        <v>75</v>
      </c>
    </row>
    <row r="55" spans="1:1" s="31" customFormat="1">
      <c r="A55" s="31" t="s">
        <v>76</v>
      </c>
    </row>
    <row r="56" spans="1:1" s="31" customFormat="1">
      <c r="A56" s="31" t="s">
        <v>77</v>
      </c>
    </row>
    <row r="57" spans="1:1" s="31" customFormat="1">
      <c r="A57" s="31" t="s">
        <v>78</v>
      </c>
    </row>
    <row r="58" spans="1:1" s="31" customFormat="1">
      <c r="A58" s="31" t="s">
        <v>79</v>
      </c>
    </row>
    <row r="59" spans="1:1" s="31" customFormat="1">
      <c r="A59" s="31" t="s">
        <v>80</v>
      </c>
    </row>
    <row r="60" spans="1:1" s="31" customFormat="1">
      <c r="A60" s="31" t="s">
        <v>81</v>
      </c>
    </row>
    <row r="61" spans="1:1" s="31" customFormat="1">
      <c r="A61" s="31" t="s">
        <v>82</v>
      </c>
    </row>
    <row r="62" spans="1:1" s="31" customFormat="1">
      <c r="A62" s="31" t="s">
        <v>83</v>
      </c>
    </row>
    <row r="63" spans="1:1" s="31" customFormat="1">
      <c r="A63" s="31" t="s">
        <v>84</v>
      </c>
    </row>
    <row r="64" spans="1:1" s="31" customFormat="1">
      <c r="A64" s="31" t="s">
        <v>85</v>
      </c>
    </row>
    <row r="65" spans="1:1" s="31" customFormat="1">
      <c r="A65" s="31" t="s">
        <v>86</v>
      </c>
    </row>
    <row r="66" spans="1:1" s="31" customFormat="1">
      <c r="A66" s="31" t="s">
        <v>87</v>
      </c>
    </row>
    <row r="67" spans="1:1" s="31" customFormat="1">
      <c r="A67" s="31" t="s">
        <v>88</v>
      </c>
    </row>
    <row r="68" spans="1:1" s="31" customFormat="1">
      <c r="A68" s="31" t="s">
        <v>89</v>
      </c>
    </row>
    <row r="69" spans="1:1" s="31" customFormat="1">
      <c r="A69" s="31" t="s">
        <v>90</v>
      </c>
    </row>
    <row r="70" spans="1:1" s="31" customFormat="1">
      <c r="A70" s="31" t="s">
        <v>91</v>
      </c>
    </row>
    <row r="71" spans="1:1" s="31" customFormat="1">
      <c r="A71" s="31" t="s">
        <v>92</v>
      </c>
    </row>
    <row r="72" spans="1:1" s="31" customFormat="1">
      <c r="A72" s="31" t="s">
        <v>93</v>
      </c>
    </row>
    <row r="73" spans="1:1" s="31" customFormat="1">
      <c r="A73" s="31" t="s">
        <v>94</v>
      </c>
    </row>
    <row r="74" spans="1:1" s="31" customFormat="1">
      <c r="A74" s="31" t="s">
        <v>95</v>
      </c>
    </row>
    <row r="75" spans="1:1" s="31" customFormat="1">
      <c r="A75" s="31" t="s">
        <v>96</v>
      </c>
    </row>
    <row r="76" spans="1:1" s="31" customFormat="1">
      <c r="A76" s="31" t="s">
        <v>97</v>
      </c>
    </row>
    <row r="77" spans="1:1" s="31" customFormat="1">
      <c r="A77" s="31" t="s">
        <v>98</v>
      </c>
    </row>
    <row r="78" spans="1:1" s="31" customFormat="1">
      <c r="A78" s="31" t="s">
        <v>99</v>
      </c>
    </row>
    <row r="79" spans="1:1" s="31" customFormat="1">
      <c r="A79" s="31" t="s">
        <v>100</v>
      </c>
    </row>
    <row r="80" spans="1:1" s="31" customFormat="1">
      <c r="A80" s="31" t="s">
        <v>101</v>
      </c>
    </row>
    <row r="81" spans="1:1" s="31" customFormat="1">
      <c r="A81" s="31" t="s">
        <v>102</v>
      </c>
    </row>
    <row r="82" spans="1:1" s="31" customFormat="1">
      <c r="A82" s="31" t="s">
        <v>103</v>
      </c>
    </row>
    <row r="83" spans="1:1" s="31" customFormat="1">
      <c r="A83" s="31" t="s">
        <v>104</v>
      </c>
    </row>
    <row r="84" spans="1:1" s="31" customFormat="1">
      <c r="A84" s="31" t="s">
        <v>105</v>
      </c>
    </row>
    <row r="85" spans="1:1" s="31" customFormat="1">
      <c r="A85" s="31" t="s">
        <v>106</v>
      </c>
    </row>
    <row r="86" spans="1:1" s="31" customFormat="1">
      <c r="A86" s="31" t="s">
        <v>107</v>
      </c>
    </row>
    <row r="87" spans="1:1" s="31" customFormat="1">
      <c r="A87" s="31" t="s">
        <v>108</v>
      </c>
    </row>
    <row r="88" spans="1:1" s="31" customFormat="1">
      <c r="A88" s="31" t="s">
        <v>109</v>
      </c>
    </row>
    <row r="89" spans="1:1" s="31" customFormat="1">
      <c r="A89" s="31" t="s">
        <v>110</v>
      </c>
    </row>
    <row r="90" spans="1:1" s="31" customFormat="1">
      <c r="A90" s="31" t="s">
        <v>111</v>
      </c>
    </row>
    <row r="91" spans="1:1" s="31" customFormat="1">
      <c r="A91" s="31" t="s">
        <v>112</v>
      </c>
    </row>
    <row r="92" spans="1:1" s="31" customFormat="1">
      <c r="A92" s="31" t="s">
        <v>113</v>
      </c>
    </row>
    <row r="93" spans="1:1" s="31" customFormat="1">
      <c r="A93" s="31" t="s">
        <v>114</v>
      </c>
    </row>
    <row r="94" spans="1:1" s="31" customFormat="1">
      <c r="A94" s="31" t="s">
        <v>115</v>
      </c>
    </row>
    <row r="95" spans="1:1" s="31" customFormat="1">
      <c r="A95" s="31" t="s">
        <v>116</v>
      </c>
    </row>
    <row r="96" spans="1:1" s="31" customFormat="1">
      <c r="A96" s="31" t="s">
        <v>117</v>
      </c>
    </row>
    <row r="97" spans="1:1" s="31" customFormat="1">
      <c r="A97" s="31" t="s">
        <v>118</v>
      </c>
    </row>
    <row r="98" spans="1:1" s="31" customFormat="1">
      <c r="A98" s="31" t="s">
        <v>119</v>
      </c>
    </row>
    <row r="99" spans="1:1" s="31" customFormat="1">
      <c r="A99" s="31" t="s">
        <v>120</v>
      </c>
    </row>
    <row r="100" spans="1:1" s="31" customFormat="1">
      <c r="A100" s="31" t="s">
        <v>121</v>
      </c>
    </row>
    <row r="101" spans="1:1" s="31" customFormat="1">
      <c r="A101" s="31" t="s">
        <v>122</v>
      </c>
    </row>
    <row r="102" spans="1:1" s="31" customFormat="1">
      <c r="A102" s="31" t="s">
        <v>123</v>
      </c>
    </row>
    <row r="103" spans="1:1" s="31" customFormat="1">
      <c r="A103" s="31" t="s">
        <v>124</v>
      </c>
    </row>
    <row r="104" spans="1:1" s="31" customFormat="1">
      <c r="A104" s="31" t="s">
        <v>125</v>
      </c>
    </row>
    <row r="105" spans="1:1" s="31" customFormat="1">
      <c r="A105" s="31" t="s">
        <v>126</v>
      </c>
    </row>
    <row r="106" spans="1:1" s="31" customFormat="1">
      <c r="A106" s="31" t="s">
        <v>127</v>
      </c>
    </row>
    <row r="107" spans="1:1" s="31" customFormat="1">
      <c r="A107" s="31" t="s">
        <v>128</v>
      </c>
    </row>
    <row r="108" spans="1:1" s="31" customFormat="1">
      <c r="A108" s="31" t="s">
        <v>129</v>
      </c>
    </row>
    <row r="109" spans="1:1" s="31" customFormat="1">
      <c r="A109" s="31" t="s">
        <v>130</v>
      </c>
    </row>
    <row r="110" spans="1:1" s="31" customFormat="1">
      <c r="A110" s="31" t="s">
        <v>131</v>
      </c>
    </row>
    <row r="111" spans="1:1" s="31" customFormat="1">
      <c r="A111" s="31" t="s">
        <v>132</v>
      </c>
    </row>
    <row r="112" spans="1:1" s="31" customFormat="1">
      <c r="A112" s="31" t="s">
        <v>133</v>
      </c>
    </row>
    <row r="113" spans="1:1" s="31" customFormat="1">
      <c r="A113" s="31" t="s">
        <v>134</v>
      </c>
    </row>
    <row r="114" spans="1:1" s="31" customFormat="1">
      <c r="A114" s="31" t="s">
        <v>135</v>
      </c>
    </row>
    <row r="115" spans="1:1" s="31" customFormat="1">
      <c r="A115" s="31" t="s">
        <v>136</v>
      </c>
    </row>
    <row r="116" spans="1:1" s="31" customFormat="1">
      <c r="A116" s="31" t="s">
        <v>137</v>
      </c>
    </row>
    <row r="117" spans="1:1" s="31" customFormat="1">
      <c r="A117" s="31" t="s">
        <v>138</v>
      </c>
    </row>
    <row r="118" spans="1:1" s="31" customFormat="1">
      <c r="A118" s="31" t="s">
        <v>139</v>
      </c>
    </row>
    <row r="119" spans="1:1" s="31" customFormat="1">
      <c r="A119" s="31" t="s">
        <v>140</v>
      </c>
    </row>
    <row r="120" spans="1:1" s="31" customFormat="1">
      <c r="A120" s="31" t="s">
        <v>141</v>
      </c>
    </row>
    <row r="121" spans="1:1" s="31" customFormat="1">
      <c r="A121" s="31" t="s">
        <v>142</v>
      </c>
    </row>
    <row r="122" spans="1:1" s="31" customFormat="1">
      <c r="A122" s="31" t="s">
        <v>143</v>
      </c>
    </row>
    <row r="123" spans="1:1" s="31" customFormat="1">
      <c r="A123" s="31" t="s">
        <v>144</v>
      </c>
    </row>
    <row r="124" spans="1:1" s="31" customFormat="1">
      <c r="A124" s="31" t="s">
        <v>145</v>
      </c>
    </row>
    <row r="125" spans="1:1" s="31" customFormat="1">
      <c r="A125" s="31" t="s">
        <v>146</v>
      </c>
    </row>
    <row r="126" spans="1:1" s="31" customFormat="1">
      <c r="A126" s="31" t="s">
        <v>147</v>
      </c>
    </row>
    <row r="127" spans="1:1" s="31" customFormat="1">
      <c r="A127" s="31" t="s">
        <v>148</v>
      </c>
    </row>
    <row r="128" spans="1:1" s="31" customFormat="1">
      <c r="A128" s="31" t="s">
        <v>149</v>
      </c>
    </row>
    <row r="129" spans="1:1" s="31" customFormat="1">
      <c r="A129" s="31" t="s">
        <v>150</v>
      </c>
    </row>
    <row r="130" spans="1:1" s="31" customFormat="1">
      <c r="A130" s="31" t="s">
        <v>151</v>
      </c>
    </row>
    <row r="131" spans="1:1" s="31" customFormat="1">
      <c r="A131" s="31" t="s">
        <v>152</v>
      </c>
    </row>
    <row r="132" spans="1:1" s="31" customFormat="1">
      <c r="A132" s="31" t="s">
        <v>153</v>
      </c>
    </row>
    <row r="133" spans="1:1" s="31" customFormat="1">
      <c r="A133" s="31" t="s">
        <v>154</v>
      </c>
    </row>
    <row r="134" spans="1:1" s="31" customFormat="1">
      <c r="A134" s="31" t="s">
        <v>155</v>
      </c>
    </row>
    <row r="135" spans="1:1" s="31" customFormat="1">
      <c r="A135" s="31" t="s">
        <v>156</v>
      </c>
    </row>
    <row r="136" spans="1:1" s="31" customFormat="1">
      <c r="A136" s="31" t="s">
        <v>157</v>
      </c>
    </row>
    <row r="137" spans="1:1" s="31" customFormat="1">
      <c r="A137" s="31" t="s">
        <v>158</v>
      </c>
    </row>
    <row r="138" spans="1:1" s="31" customFormat="1">
      <c r="A138" s="31" t="s">
        <v>159</v>
      </c>
    </row>
    <row r="139" spans="1:1" s="31" customFormat="1">
      <c r="A139" s="31" t="s">
        <v>160</v>
      </c>
    </row>
    <row r="140" spans="1:1" s="31" customFormat="1">
      <c r="A140" s="31" t="s">
        <v>161</v>
      </c>
    </row>
    <row r="141" spans="1:1" s="31" customFormat="1">
      <c r="A141" s="31" t="s">
        <v>162</v>
      </c>
    </row>
    <row r="142" spans="1:1" s="31" customFormat="1">
      <c r="A142" s="31" t="s">
        <v>163</v>
      </c>
    </row>
    <row r="143" spans="1:1" s="31" customFormat="1">
      <c r="A143" s="31" t="s">
        <v>164</v>
      </c>
    </row>
    <row r="144" spans="1:1" s="31" customFormat="1">
      <c r="A144" s="31" t="s">
        <v>165</v>
      </c>
    </row>
    <row r="145" spans="1:1" s="31" customFormat="1">
      <c r="A145" s="31" t="s">
        <v>166</v>
      </c>
    </row>
    <row r="146" spans="1:1" s="31" customFormat="1">
      <c r="A146" s="31" t="s">
        <v>167</v>
      </c>
    </row>
    <row r="147" spans="1:1" s="31" customFormat="1">
      <c r="A147" s="31" t="s">
        <v>168</v>
      </c>
    </row>
    <row r="148" spans="1:1" s="31" customFormat="1">
      <c r="A148" s="31" t="s">
        <v>169</v>
      </c>
    </row>
    <row r="149" spans="1:1" s="31" customFormat="1">
      <c r="A149" s="31" t="s">
        <v>170</v>
      </c>
    </row>
    <row r="150" spans="1:1" s="31" customFormat="1">
      <c r="A150" s="31" t="s">
        <v>171</v>
      </c>
    </row>
    <row r="151" spans="1:1" s="31" customFormat="1">
      <c r="A151" s="31" t="s">
        <v>172</v>
      </c>
    </row>
    <row r="152" spans="1:1" s="31" customFormat="1">
      <c r="A152" s="31" t="s">
        <v>173</v>
      </c>
    </row>
    <row r="153" spans="1:1" s="31" customFormat="1">
      <c r="A153" s="31" t="s">
        <v>174</v>
      </c>
    </row>
    <row r="154" spans="1:1" s="31" customFormat="1">
      <c r="A154" s="31" t="s">
        <v>175</v>
      </c>
    </row>
    <row r="155" spans="1:1" s="31" customFormat="1">
      <c r="A155" s="31" t="s">
        <v>176</v>
      </c>
    </row>
    <row r="156" spans="1:1" s="31" customFormat="1">
      <c r="A156" s="31" t="s">
        <v>177</v>
      </c>
    </row>
    <row r="157" spans="1:1" s="31" customFormat="1">
      <c r="A157" s="31" t="s">
        <v>178</v>
      </c>
    </row>
    <row r="158" spans="1:1" s="31" customFormat="1">
      <c r="A158" s="31" t="s">
        <v>179</v>
      </c>
    </row>
    <row r="159" spans="1:1" s="31" customFormat="1">
      <c r="A159" s="31" t="s">
        <v>180</v>
      </c>
    </row>
    <row r="160" spans="1:1" s="31" customFormat="1">
      <c r="A160" s="31" t="s">
        <v>181</v>
      </c>
    </row>
    <row r="161" spans="1:1" s="31" customFormat="1">
      <c r="A161" s="31" t="s">
        <v>182</v>
      </c>
    </row>
    <row r="162" spans="1:1" s="31" customFormat="1">
      <c r="A162" s="31" t="s">
        <v>183</v>
      </c>
    </row>
    <row r="163" spans="1:1" s="31" customFormat="1">
      <c r="A163" s="31" t="s">
        <v>184</v>
      </c>
    </row>
    <row r="164" spans="1:1" s="31" customFormat="1">
      <c r="A164" s="31" t="s">
        <v>185</v>
      </c>
    </row>
    <row r="165" spans="1:1" s="31" customFormat="1">
      <c r="A165" s="31" t="s">
        <v>186</v>
      </c>
    </row>
    <row r="166" spans="1:1" s="31" customFormat="1">
      <c r="A166" s="31" t="s">
        <v>187</v>
      </c>
    </row>
    <row r="167" spans="1:1" s="31" customFormat="1">
      <c r="A167" s="31" t="s">
        <v>188</v>
      </c>
    </row>
    <row r="168" spans="1:1" s="31" customFormat="1">
      <c r="A168" s="31" t="s">
        <v>189</v>
      </c>
    </row>
    <row r="169" spans="1:1" s="31" customFormat="1">
      <c r="A169" s="31" t="s">
        <v>190</v>
      </c>
    </row>
    <row r="170" spans="1:1" s="31" customFormat="1">
      <c r="A170" s="31" t="s">
        <v>191</v>
      </c>
    </row>
    <row r="171" spans="1:1" s="31" customFormat="1">
      <c r="A171" s="31" t="s">
        <v>192</v>
      </c>
    </row>
    <row r="172" spans="1:1" s="31" customFormat="1">
      <c r="A172" s="31" t="s">
        <v>193</v>
      </c>
    </row>
    <row r="173" spans="1:1" s="31" customFormat="1">
      <c r="A173" s="31" t="s">
        <v>194</v>
      </c>
    </row>
    <row r="174" spans="1:1" s="31" customFormat="1">
      <c r="A174" s="31" t="s">
        <v>195</v>
      </c>
    </row>
    <row r="175" spans="1:1" s="31" customFormat="1">
      <c r="A175" s="31" t="s">
        <v>196</v>
      </c>
    </row>
    <row r="176" spans="1:1" s="31" customFormat="1">
      <c r="A176" s="31" t="s">
        <v>197</v>
      </c>
    </row>
    <row r="177" spans="1:1" s="31" customFormat="1">
      <c r="A177" s="31" t="s">
        <v>198</v>
      </c>
    </row>
    <row r="178" spans="1:1" s="31" customFormat="1">
      <c r="A178" s="31" t="s">
        <v>199</v>
      </c>
    </row>
    <row r="179" spans="1:1" s="31" customFormat="1">
      <c r="A179" s="31" t="s">
        <v>200</v>
      </c>
    </row>
    <row r="180" spans="1:1" s="31" customFormat="1">
      <c r="A180" s="31" t="s">
        <v>201</v>
      </c>
    </row>
    <row r="181" spans="1:1" s="31" customFormat="1">
      <c r="A181" s="31" t="s">
        <v>202</v>
      </c>
    </row>
  </sheetData>
  <phoneticPr fontId="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B33F7-4050-4D0D-ABD5-057F60A29FD2}">
  <dimension ref="A1:D34"/>
  <sheetViews>
    <sheetView topLeftCell="B8" zoomScaleNormal="100" workbookViewId="0">
      <selection activeCell="A36" sqref="A36"/>
    </sheetView>
  </sheetViews>
  <sheetFormatPr defaultColWidth="9.140625" defaultRowHeight="14.1"/>
  <cols>
    <col min="1" max="1" width="54.140625" style="1" customWidth="1"/>
    <col min="2" max="2" width="68.7109375" style="1" customWidth="1"/>
    <col min="3" max="3" width="75.85546875" style="1" customWidth="1"/>
    <col min="4" max="4" width="67.140625" style="1" bestFit="1" customWidth="1"/>
    <col min="5" max="16384" width="9.140625" style="1"/>
  </cols>
  <sheetData>
    <row r="1" spans="1:4">
      <c r="A1" s="3" t="s">
        <v>203</v>
      </c>
    </row>
    <row r="2" spans="1:4">
      <c r="A2" s="2" t="s">
        <v>3</v>
      </c>
    </row>
    <row r="3" spans="1:4">
      <c r="A3" s="2" t="s">
        <v>204</v>
      </c>
    </row>
    <row r="4" spans="1:4">
      <c r="A4" s="7" t="s">
        <v>205</v>
      </c>
    </row>
    <row r="5" spans="1:4">
      <c r="A5" s="2" t="s">
        <v>206</v>
      </c>
    </row>
    <row r="10" spans="1:4">
      <c r="A10" s="3" t="s">
        <v>3</v>
      </c>
      <c r="B10" s="3" t="s">
        <v>204</v>
      </c>
      <c r="C10" s="5" t="s">
        <v>205</v>
      </c>
      <c r="D10" s="3" t="s">
        <v>206</v>
      </c>
    </row>
    <row r="11" spans="1:4">
      <c r="A11" s="2" t="s">
        <v>207</v>
      </c>
      <c r="B11" s="2" t="s">
        <v>208</v>
      </c>
      <c r="C11" s="6" t="s">
        <v>209</v>
      </c>
      <c r="D11" s="2" t="s">
        <v>210</v>
      </c>
    </row>
    <row r="12" spans="1:4">
      <c r="A12" s="2" t="s">
        <v>211</v>
      </c>
      <c r="B12" s="2" t="s">
        <v>212</v>
      </c>
      <c r="C12" s="7" t="s">
        <v>213</v>
      </c>
      <c r="D12" s="2" t="s">
        <v>214</v>
      </c>
    </row>
    <row r="13" spans="1:4">
      <c r="A13" s="2" t="s">
        <v>215</v>
      </c>
      <c r="B13" s="2" t="s">
        <v>216</v>
      </c>
      <c r="C13" s="7" t="s">
        <v>217</v>
      </c>
      <c r="D13" s="2" t="s">
        <v>218</v>
      </c>
    </row>
    <row r="14" spans="1:4">
      <c r="A14" s="2" t="s">
        <v>219</v>
      </c>
      <c r="B14" s="2" t="s">
        <v>220</v>
      </c>
      <c r="C14" s="7" t="s">
        <v>221</v>
      </c>
      <c r="D14" s="2" t="s">
        <v>222</v>
      </c>
    </row>
    <row r="15" spans="1:4">
      <c r="A15" s="2" t="s">
        <v>223</v>
      </c>
      <c r="B15" s="2" t="s">
        <v>224</v>
      </c>
      <c r="C15" s="7" t="s">
        <v>225</v>
      </c>
      <c r="D15" s="2" t="s">
        <v>226</v>
      </c>
    </row>
    <row r="16" spans="1:4">
      <c r="A16" s="2" t="s">
        <v>227</v>
      </c>
      <c r="B16" s="2" t="s">
        <v>227</v>
      </c>
      <c r="C16" s="7" t="s">
        <v>228</v>
      </c>
      <c r="D16" s="2" t="s">
        <v>227</v>
      </c>
    </row>
    <row r="17" spans="1:4">
      <c r="A17" s="2" t="s">
        <v>229</v>
      </c>
      <c r="B17" s="2" t="s">
        <v>230</v>
      </c>
      <c r="C17" s="7" t="s">
        <v>231</v>
      </c>
      <c r="D17" s="2" t="s">
        <v>232</v>
      </c>
    </row>
    <row r="18" spans="1:4">
      <c r="A18" s="2" t="s">
        <v>233</v>
      </c>
      <c r="B18" s="2" t="s">
        <v>234</v>
      </c>
      <c r="C18" s="7" t="s">
        <v>235</v>
      </c>
      <c r="D18" s="2" t="s">
        <v>236</v>
      </c>
    </row>
    <row r="19" spans="1:4">
      <c r="A19" s="2" t="s">
        <v>237</v>
      </c>
      <c r="B19" s="2" t="s">
        <v>238</v>
      </c>
      <c r="C19" s="7" t="s">
        <v>239</v>
      </c>
      <c r="D19" s="2" t="s">
        <v>240</v>
      </c>
    </row>
    <row r="20" spans="1:4">
      <c r="A20" s="2" t="s">
        <v>241</v>
      </c>
      <c r="B20" s="2" t="s">
        <v>242</v>
      </c>
      <c r="C20" s="7" t="s">
        <v>243</v>
      </c>
      <c r="D20" s="2" t="s">
        <v>244</v>
      </c>
    </row>
    <row r="21" spans="1:4">
      <c r="A21" s="2" t="s">
        <v>245</v>
      </c>
      <c r="B21" s="2" t="s">
        <v>246</v>
      </c>
      <c r="C21" s="7" t="s">
        <v>247</v>
      </c>
      <c r="D21" s="2" t="s">
        <v>248</v>
      </c>
    </row>
    <row r="22" spans="1:4">
      <c r="A22" s="2" t="s">
        <v>249</v>
      </c>
      <c r="B22" s="2" t="s">
        <v>250</v>
      </c>
      <c r="C22" s="7" t="s">
        <v>251</v>
      </c>
      <c r="D22" s="2" t="s">
        <v>252</v>
      </c>
    </row>
    <row r="23" spans="1:4">
      <c r="A23" s="2" t="s">
        <v>253</v>
      </c>
      <c r="B23" s="2" t="s">
        <v>254</v>
      </c>
      <c r="C23" s="6" t="s">
        <v>255</v>
      </c>
      <c r="D23" s="2" t="s">
        <v>256</v>
      </c>
    </row>
    <row r="24" spans="1:4">
      <c r="A24" s="2" t="s">
        <v>257</v>
      </c>
      <c r="B24" s="2" t="s">
        <v>258</v>
      </c>
      <c r="C24" s="9" t="s">
        <v>259</v>
      </c>
      <c r="D24" s="2" t="s">
        <v>260</v>
      </c>
    </row>
    <row r="25" spans="1:4">
      <c r="A25" s="2" t="s">
        <v>261</v>
      </c>
      <c r="B25" s="2" t="s">
        <v>262</v>
      </c>
      <c r="C25" s="8" t="s">
        <v>263</v>
      </c>
      <c r="D25" s="2" t="s">
        <v>264</v>
      </c>
    </row>
    <row r="26" spans="1:4">
      <c r="A26" s="2" t="s">
        <v>265</v>
      </c>
      <c r="B26" s="2" t="s">
        <v>266</v>
      </c>
      <c r="C26" s="7" t="s">
        <v>267</v>
      </c>
      <c r="D26" s="2" t="s">
        <v>268</v>
      </c>
    </row>
    <row r="27" spans="1:4">
      <c r="A27" s="2" t="s">
        <v>269</v>
      </c>
      <c r="B27" s="2" t="s">
        <v>270</v>
      </c>
      <c r="C27" s="2" t="s">
        <v>271</v>
      </c>
      <c r="D27" s="2" t="s">
        <v>272</v>
      </c>
    </row>
    <row r="28" spans="1:4">
      <c r="A28" s="2" t="s">
        <v>273</v>
      </c>
      <c r="B28" s="2" t="s">
        <v>274</v>
      </c>
      <c r="C28" s="7" t="s">
        <v>275</v>
      </c>
      <c r="D28" s="2" t="s">
        <v>276</v>
      </c>
    </row>
    <row r="29" spans="1:4">
      <c r="A29" s="2" t="s">
        <v>277</v>
      </c>
      <c r="B29" s="2" t="s">
        <v>278</v>
      </c>
      <c r="C29" s="7" t="s">
        <v>279</v>
      </c>
      <c r="D29" s="2" t="s">
        <v>280</v>
      </c>
    </row>
    <row r="30" spans="1:4">
      <c r="A30" s="2" t="s">
        <v>281</v>
      </c>
      <c r="B30" s="2" t="s">
        <v>282</v>
      </c>
      <c r="C30" s="7" t="s">
        <v>283</v>
      </c>
      <c r="D30" s="2" t="s">
        <v>284</v>
      </c>
    </row>
    <row r="31" spans="1:4">
      <c r="A31" s="2" t="s">
        <v>285</v>
      </c>
      <c r="B31" s="2" t="s">
        <v>286</v>
      </c>
      <c r="C31" s="7" t="s">
        <v>287</v>
      </c>
      <c r="D31" s="2" t="s">
        <v>288</v>
      </c>
    </row>
    <row r="32" spans="1:4">
      <c r="A32" s="2" t="s">
        <v>289</v>
      </c>
      <c r="B32" s="2" t="s">
        <v>290</v>
      </c>
      <c r="C32" s="7" t="s">
        <v>291</v>
      </c>
      <c r="D32" s="2" t="s">
        <v>292</v>
      </c>
    </row>
    <row r="33" spans="1:4">
      <c r="A33" s="2" t="s">
        <v>293</v>
      </c>
      <c r="B33" s="2" t="s">
        <v>294</v>
      </c>
      <c r="C33" s="7" t="s">
        <v>295</v>
      </c>
      <c r="D33" s="2" t="s">
        <v>296</v>
      </c>
    </row>
    <row r="34" spans="1:4">
      <c r="A34" s="2" t="s">
        <v>297</v>
      </c>
      <c r="B34" s="2" t="s">
        <v>298</v>
      </c>
      <c r="C34" s="7" t="s">
        <v>299</v>
      </c>
      <c r="D34" s="2" t="s">
        <v>300</v>
      </c>
    </row>
  </sheetData>
  <phoneticPr fontId="7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4CF97826B8F4B93CB724282586556" ma:contentTypeVersion="2" ma:contentTypeDescription="Create a new document." ma:contentTypeScope="" ma:versionID="aafc2d3c6ad54e2465b0973af7669647">
  <xsd:schema xmlns:xsd="http://www.w3.org/2001/XMLSchema" xmlns:xs="http://www.w3.org/2001/XMLSchema" xmlns:p="http://schemas.microsoft.com/office/2006/metadata/properties" xmlns:ns2="34cf8b23-2591-44fc-99fb-120eac87c0c6" targetNamespace="http://schemas.microsoft.com/office/2006/metadata/properties" ma:root="true" ma:fieldsID="c07e616cf85ce6be674e4de5eec7adfe" ns2:_="">
    <xsd:import namespace="34cf8b23-2591-44fc-99fb-120eac87c0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8b23-2591-44fc-99fb-120eac87c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CA468C-E29C-4E42-B6D2-7002C77D7236}"/>
</file>

<file path=customXml/itemProps2.xml><?xml version="1.0" encoding="utf-8"?>
<ds:datastoreItem xmlns:ds="http://schemas.openxmlformats.org/officeDocument/2006/customXml" ds:itemID="{26B86B20-9CAC-49B7-8C4E-66B3283D99CD}"/>
</file>

<file path=customXml/itemProps3.xml><?xml version="1.0" encoding="utf-8"?>
<ds:datastoreItem xmlns:ds="http://schemas.openxmlformats.org/officeDocument/2006/customXml" ds:itemID="{EF1DA23E-C9CE-4AB6-B026-981738490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 CORNISH</dc:creator>
  <cp:keywords/>
  <dc:description/>
  <cp:lastModifiedBy>Marie VINCENT - マリー ヴァンサン</cp:lastModifiedBy>
  <cp:revision/>
  <dcterms:created xsi:type="dcterms:W3CDTF">2018-10-09T06:51:26Z</dcterms:created>
  <dcterms:modified xsi:type="dcterms:W3CDTF">2019-06-04T20:15:15Z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0x0101001F44CF97826B8F4B93CB724282586556</vt:lpwstr>
  </property>
  <property fmtid="{D5CDD505-2E9C-101B-9397-08002B2CF9AE}" pid="3" name="AuthorIds_UIVersion_1536">
    <vt:lpwstr>6,16</vt:lpwstr>
  </property>
  <property fmtid="{D5CDD505-2E9C-101B-9397-08002B2CF9AE}" pid="4" name="AuthorIds_UIVersion_6656">
    <vt:lpwstr>16</vt:lpwstr>
  </property>
</Properties>
</file>